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<sst xmlns="http://schemas.openxmlformats.org/spreadsheetml/2006/main" count="51" uniqueCount="31">
  <si>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User inputs in Orange</t>
  </si>
  <si>
    <t>(deg)</t>
  </si>
  <si>
    <t>Constants and Conversion Factors</t>
  </si>
  <si>
    <t>1 rad</t>
  </si>
  <si>
    <t>deg</t>
  </si>
  <si>
    <t>Inclination (deg)</t>
  </si>
  <si>
    <r>
      <t>Φ</t>
    </r>
    <r>
      <rPr>
        <b/>
        <vertAlign val="subscript"/>
        <sz val="9"/>
        <rFont val="Arial"/>
        <family val="2"/>
      </rPr>
      <t>2</t>
    </r>
  </si>
  <si>
    <r>
      <t>Φ</t>
    </r>
    <r>
      <rPr>
        <b/>
        <vertAlign val="subscript"/>
        <sz val="9"/>
        <rFont val="Arial"/>
        <family val="2"/>
      </rPr>
      <t>1</t>
    </r>
  </si>
  <si>
    <t>Fraction of Orbits with Coverage</t>
  </si>
  <si>
    <t>Latitude in the Nothern Hemisphere</t>
  </si>
  <si>
    <t>Step =</t>
  </si>
  <si>
    <t>Satellite 1</t>
  </si>
  <si>
    <t>Satellite 2</t>
  </si>
  <si>
    <t>Satellite 3</t>
  </si>
  <si>
    <t>Computations for</t>
  </si>
  <si>
    <t>Satellite*</t>
  </si>
  <si>
    <t>* The title of each satellite can be modified.</t>
  </si>
  <si>
    <t>Figure 10-10. Representatve Plot of Earth Coverage as a Function of Latitude</t>
  </si>
  <si>
    <t>See text for explanation.</t>
  </si>
  <si>
    <t>Implemented by Kyungmo Koo and Anthony Shao, Microcosm. Contact: bookproject@smad.com</t>
  </si>
  <si>
    <t>(%)</t>
  </si>
  <si>
    <t>Version 1.2. April 11, 2012. copyright, 2012, Microcosm, Inc.</t>
  </si>
  <si>
    <r>
      <t>i</t>
    </r>
    <r>
      <rPr>
        <b/>
        <sz val="9"/>
        <rFont val="Geneva"/>
        <family val="0"/>
      </rPr>
      <t xml:space="preserve"> (deg)</t>
    </r>
  </si>
  <si>
    <r>
      <t>λ</t>
    </r>
    <r>
      <rPr>
        <b/>
        <vertAlign val="subscript"/>
        <sz val="9"/>
        <rFont val="Geneva"/>
        <family val="0"/>
      </rPr>
      <t>Max</t>
    </r>
    <r>
      <rPr>
        <b/>
        <sz val="9"/>
        <rFont val="Geneva"/>
        <family val="0"/>
      </rPr>
      <t>** (deg)</t>
    </r>
  </si>
  <si>
    <r>
      <t>** λ</t>
    </r>
    <r>
      <rPr>
        <b/>
        <vertAlign val="subscript"/>
        <sz val="10"/>
        <rFont val="Geneva"/>
        <family val="0"/>
      </rPr>
      <t>Max</t>
    </r>
    <r>
      <rPr>
        <b/>
        <sz val="10"/>
        <rFont val="Geneva"/>
        <family val="0"/>
      </rPr>
      <t xml:space="preserve"> = Half Swath Width = Max Earth Central Angle</t>
    </r>
  </si>
  <si>
    <t>Earth Radius</t>
  </si>
  <si>
    <t>km</t>
  </si>
  <si>
    <t>Circular Altitude (km)</t>
  </si>
  <si>
    <t>Min. Elevation Angle (deg)</t>
  </si>
  <si>
    <r>
      <t>i</t>
    </r>
    <r>
      <rPr>
        <b/>
        <sz val="9"/>
        <rFont val="Geneva"/>
        <family val="0"/>
      </rPr>
      <t xml:space="preserve"> -</t>
    </r>
    <r>
      <rPr>
        <b/>
        <i/>
        <sz val="9"/>
        <rFont val="Arial"/>
        <family val="2"/>
      </rPr>
      <t>λ</t>
    </r>
    <r>
      <rPr>
        <b/>
        <vertAlign val="subscript"/>
        <sz val="9"/>
        <rFont val="Arial"/>
        <family val="2"/>
      </rPr>
      <t>Max</t>
    </r>
    <r>
      <rPr>
        <b/>
        <sz val="9"/>
        <rFont val="Geneva"/>
        <family val="0"/>
      </rPr>
      <t xml:space="preserve"> (deg)</t>
    </r>
  </si>
  <si>
    <r>
      <t>i</t>
    </r>
    <r>
      <rPr>
        <b/>
        <sz val="9"/>
        <rFont val="Geneva"/>
        <family val="0"/>
      </rPr>
      <t xml:space="preserve"> +</t>
    </r>
    <r>
      <rPr>
        <b/>
        <i/>
        <sz val="9"/>
        <rFont val="Geneva"/>
        <family val="0"/>
      </rPr>
      <t>λ</t>
    </r>
    <r>
      <rPr>
        <b/>
        <vertAlign val="subscript"/>
        <sz val="9"/>
        <rFont val="Geneva"/>
        <family val="0"/>
      </rPr>
      <t>Max</t>
    </r>
    <r>
      <rPr>
        <b/>
        <sz val="9"/>
        <rFont val="Geneva"/>
        <family val="0"/>
      </rPr>
      <t xml:space="preserve"> (deg)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</si>
</sst>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%"/>
    <numFmt numFmtId="167" formatCode="#,##0.0000"/>
    <numFmt numFmtId="168" formatCode="[$-409]h:mm:ss\ AM/PM"/>
    <numFmt numFmtId="169" formatCode="[$-409]dddd\,\ mmmm\ dd\,\ yyyy"/>
    <numFmt numFmtId="170" formatCode="00000"/>
    <numFmt numFmtId="171" formatCode="#,##0.000000000000000000000000000000"/>
    <numFmt numFmtId="172" formatCode="0.0000%"/>
    <numFmt numFmtId="173" formatCode="0.0000E+00"/>
    <numFmt numFmtId="174" formatCode="0.000E+00"/>
  </numFmts>
  <fonts count="23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vertAlign val="subscript"/>
      <sz val="9"/>
      <name val="Arial"/>
      <family val="2"/>
    </font>
    <font>
      <b/>
      <sz val="14.75"/>
      <name val="Geneva"/>
      <family val="0"/>
    </font>
    <font>
      <b/>
      <sz val="10.5"/>
      <name val="Geneva"/>
      <family val="0"/>
    </font>
    <font>
      <sz val="15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sz val="11"/>
      <name val="Geneva"/>
      <family val="0"/>
    </font>
    <font>
      <sz val="11.5"/>
      <name val="Arial"/>
      <family val="2"/>
    </font>
    <font>
      <i/>
      <sz val="10"/>
      <name val="Geneva"/>
      <family val="0"/>
    </font>
    <font>
      <sz val="10"/>
      <color indexed="10"/>
      <name val="Geneva"/>
      <family val="0"/>
    </font>
    <font>
      <b/>
      <i/>
      <sz val="9"/>
      <name val="Geneva"/>
      <family val="0"/>
    </font>
    <font>
      <b/>
      <vertAlign val="subscript"/>
      <sz val="9"/>
      <name val="Geneva"/>
      <family val="0"/>
    </font>
    <font>
      <b/>
      <vertAlign val="subscript"/>
      <sz val="10"/>
      <name val="Geneva"/>
      <family val="0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7" fontId="0" fillId="0" borderId="0" xfId="0" applyNumberFormat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1" fillId="5" borderId="5" xfId="0" applyFont="1" applyFill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4" fillId="3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Earth Coverage as a Function of Latitude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"/>
          <c:w val="0.83025"/>
          <c:h val="0.8767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Calc'!$A$9</c:f>
              <c:strCache>
                <c:ptCount val="1"/>
                <c:pt idx="0">
                  <c:v>Satellite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Calc'!$N$17:$N$197</c:f>
              <c:numCache/>
            </c:numRef>
          </c:xVal>
          <c:yVal>
            <c:numRef>
              <c:f>'Live Calc'!$Q$17:$Q$197</c:f>
              <c:numCache/>
            </c:numRef>
          </c:yVal>
          <c:smooth val="1"/>
        </c:ser>
        <c:ser>
          <c:idx val="1"/>
          <c:order val="1"/>
          <c:tx>
            <c:strRef>
              <c:f>'Live Calc'!$A$10</c:f>
              <c:strCache>
                <c:ptCount val="1"/>
                <c:pt idx="0">
                  <c:v>Satellite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Calc'!$S$17:$S$197</c:f>
              <c:numCache/>
            </c:numRef>
          </c:xVal>
          <c:yVal>
            <c:numRef>
              <c:f>'Live Calc'!$V$17:$V$197</c:f>
              <c:numCache/>
            </c:numRef>
          </c:yVal>
          <c:smooth val="1"/>
        </c:ser>
        <c:ser>
          <c:idx val="2"/>
          <c:order val="2"/>
          <c:tx>
            <c:strRef>
              <c:f>'Live Calc'!$A$11</c:f>
              <c:strCache>
                <c:ptCount val="1"/>
                <c:pt idx="0">
                  <c:v>Satellite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Calc'!$X$17:$X$197</c:f>
              <c:numCache/>
            </c:numRef>
          </c:xVal>
          <c:yVal>
            <c:numRef>
              <c:f>'Live Calc'!$AA$17:$AA$197</c:f>
              <c:numCache/>
            </c:numRef>
          </c:yVal>
          <c:smooth val="1"/>
        </c:ser>
        <c:axId val="31034972"/>
        <c:axId val="10879293"/>
      </c:scatterChart>
      <c:valAx>
        <c:axId val="3103497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crossBetween val="midCat"/>
        <c:dispUnits/>
        <c:majorUnit val="10"/>
      </c:valAx>
      <c:valAx>
        <c:axId val="10879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 of Orbits with Coverage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43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2495550"/>
        <a:ext cx="80581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421875" style="0" customWidth="1"/>
    <col min="3" max="3" width="11.8515625" style="0" customWidth="1"/>
    <col min="4" max="4" width="13.421875" style="0" customWidth="1"/>
    <col min="5" max="5" width="11.140625" style="0" customWidth="1"/>
    <col min="6" max="6" width="9.28125" style="0" customWidth="1"/>
    <col min="7" max="7" width="14.8515625" style="0" customWidth="1"/>
    <col min="8" max="8" width="15.421875" style="0" customWidth="1"/>
    <col min="13" max="13" width="4.00390625" style="0" bestFit="1" customWidth="1"/>
    <col min="14" max="14" width="12.421875" style="0" customWidth="1"/>
    <col min="15" max="15" width="10.421875" style="0" customWidth="1"/>
    <col min="16" max="16" width="10.28125" style="0" customWidth="1"/>
    <col min="17" max="17" width="11.57421875" style="0" customWidth="1"/>
    <col min="18" max="18" width="3.7109375" style="0" customWidth="1"/>
    <col min="19" max="19" width="12.00390625" style="0" customWidth="1"/>
    <col min="20" max="20" width="10.00390625" style="0" customWidth="1"/>
    <col min="21" max="21" width="9.8515625" style="0" customWidth="1"/>
    <col min="22" max="22" width="11.57421875" style="0" customWidth="1"/>
    <col min="23" max="23" width="3.7109375" style="0" customWidth="1"/>
    <col min="24" max="24" width="11.00390625" style="0" customWidth="1"/>
    <col min="25" max="25" width="9.28125" style="0" customWidth="1"/>
    <col min="26" max="26" width="9.00390625" style="0" customWidth="1"/>
    <col min="27" max="27" width="11.7109375" style="0" customWidth="1"/>
  </cols>
  <sheetData>
    <row r="1" spans="1:16" ht="12.75">
      <c r="A1" s="1" t="s">
        <v>17</v>
      </c>
      <c r="B1" s="1"/>
      <c r="C1" s="1"/>
      <c r="D1" s="1"/>
      <c r="E1" s="20"/>
      <c r="F1" s="1"/>
      <c r="G1" s="20"/>
      <c r="H1" s="20"/>
      <c r="I1" s="20"/>
      <c r="J1" s="20"/>
      <c r="K1" s="20"/>
      <c r="N1" s="59" t="s">
        <v>2</v>
      </c>
      <c r="O1" s="60"/>
      <c r="P1" s="61"/>
    </row>
    <row r="2" spans="1:16" ht="12.75">
      <c r="A2" s="2" t="s">
        <v>19</v>
      </c>
      <c r="B2" s="2"/>
      <c r="C2" s="2"/>
      <c r="D2" s="2"/>
      <c r="E2" s="20"/>
      <c r="F2" s="2"/>
      <c r="G2" s="20"/>
      <c r="H2" s="20"/>
      <c r="I2" s="20"/>
      <c r="J2" s="39"/>
      <c r="K2" s="39"/>
      <c r="N2" s="63" t="s">
        <v>3</v>
      </c>
      <c r="O2" s="62">
        <v>57.2958</v>
      </c>
      <c r="P2" s="64" t="s">
        <v>4</v>
      </c>
    </row>
    <row r="3" spans="1:16" ht="13.5" thickBot="1">
      <c r="A3" s="3" t="s">
        <v>21</v>
      </c>
      <c r="B3" s="3"/>
      <c r="C3" s="3"/>
      <c r="D3" s="3"/>
      <c r="E3" s="20"/>
      <c r="F3" s="3"/>
      <c r="G3" s="20"/>
      <c r="H3" s="20"/>
      <c r="I3" s="20"/>
      <c r="J3" s="20"/>
      <c r="K3" s="20"/>
      <c r="N3" s="66" t="s">
        <v>25</v>
      </c>
      <c r="O3" s="67">
        <v>6378.1366</v>
      </c>
      <c r="P3" s="58" t="s">
        <v>26</v>
      </c>
    </row>
    <row r="4" spans="1:11" ht="12.75">
      <c r="A4" s="24" t="s">
        <v>18</v>
      </c>
      <c r="B4" s="24"/>
      <c r="C4" s="24"/>
      <c r="D4" s="24"/>
      <c r="E4" s="20"/>
      <c r="F4" s="4"/>
      <c r="G4" s="20"/>
      <c r="H4" s="20"/>
      <c r="I4" s="20"/>
      <c r="J4" s="20"/>
      <c r="K4" s="20"/>
    </row>
    <row r="5" spans="1:15" ht="13.5" thickBot="1">
      <c r="A5" s="4"/>
      <c r="B5" s="4"/>
      <c r="C5" s="4"/>
      <c r="D5" s="4"/>
      <c r="E5" s="20"/>
      <c r="F5" s="4"/>
      <c r="G5" s="20"/>
      <c r="H5" s="20"/>
      <c r="I5" s="20"/>
      <c r="J5" s="21"/>
      <c r="K5" s="21"/>
      <c r="L5" s="5"/>
      <c r="M5" s="5"/>
      <c r="N5" s="5"/>
      <c r="O5" s="9"/>
    </row>
    <row r="6" spans="1:11" ht="13.5" thickBot="1">
      <c r="A6" s="49" t="s">
        <v>0</v>
      </c>
      <c r="B6" s="65"/>
      <c r="C6" s="50"/>
      <c r="D6" s="20"/>
      <c r="E6" s="6"/>
      <c r="F6" s="20"/>
      <c r="G6" s="20"/>
      <c r="H6" s="20"/>
      <c r="I6" s="21"/>
      <c r="J6" s="21"/>
      <c r="K6" s="21"/>
    </row>
    <row r="7" spans="1:17" ht="13.5" thickBot="1">
      <c r="A7" s="20"/>
      <c r="B7" s="20"/>
      <c r="C7" s="20"/>
      <c r="D7" s="20"/>
      <c r="E7" s="20"/>
      <c r="F7" s="20"/>
      <c r="G7" s="20"/>
      <c r="H7" s="20"/>
      <c r="I7" s="20"/>
      <c r="J7" s="21"/>
      <c r="K7" s="21"/>
      <c r="L7" s="5"/>
      <c r="M7" s="5"/>
      <c r="N7" s="5"/>
      <c r="Q7" s="17"/>
    </row>
    <row r="8" spans="1:13" ht="24.75" customHeight="1">
      <c r="A8" s="18" t="s">
        <v>15</v>
      </c>
      <c r="B8" s="43" t="s">
        <v>5</v>
      </c>
      <c r="C8" s="43" t="s">
        <v>27</v>
      </c>
      <c r="D8" s="43" t="s">
        <v>28</v>
      </c>
      <c r="E8" s="57" t="s">
        <v>23</v>
      </c>
      <c r="F8" s="57" t="s">
        <v>22</v>
      </c>
      <c r="G8" s="57" t="s">
        <v>29</v>
      </c>
      <c r="H8" s="74" t="s">
        <v>30</v>
      </c>
      <c r="I8" s="20"/>
      <c r="L8" s="7"/>
      <c r="M8" s="7"/>
    </row>
    <row r="9" spans="1:21" ht="12.75">
      <c r="A9" s="44" t="s">
        <v>11</v>
      </c>
      <c r="B9" s="40">
        <v>60</v>
      </c>
      <c r="C9" s="68">
        <v>1000</v>
      </c>
      <c r="D9" s="69">
        <v>10</v>
      </c>
      <c r="E9" s="72">
        <f>90-$O$2*ASIN(COS(D9/$O$2)*SIN($O$2*ASIN($O$3/($O$3+C9))/$O$2))-D9</f>
        <v>21.643216321066</v>
      </c>
      <c r="F9" s="41">
        <f>IF(ABS(B9)=270,90,IF(OR(ABS(B9)=180,ABS(B9)=360),0,IF(AND(ABS(B9)&gt;90,ABS(B9)&lt;180),180-ABS(B9),IF(AND(ABS(B9)&gt;180,ABS(B9)&lt;270),ABS(B9)-180,IF(AND(ABS(B9)&gt;270,ABS(B9)&lt;360),360-ABS(B9),ABS(B9))))))</f>
        <v>60</v>
      </c>
      <c r="G9" s="42">
        <f>F9-E9</f>
        <v>38.356783678934</v>
      </c>
      <c r="H9" s="15">
        <f>F9+E9</f>
        <v>81.643216321066</v>
      </c>
      <c r="I9" s="38">
        <f>IF(OR(F9&gt;360,F9&lt;-360),"You must choose a value of inclination between 0 and 180 degrees","")</f>
      </c>
      <c r="L9" s="8"/>
      <c r="M9" s="8"/>
      <c r="N9" s="9"/>
      <c r="P9" s="9"/>
      <c r="Q9" s="5"/>
      <c r="U9" s="14"/>
    </row>
    <row r="10" spans="1:17" ht="12.75">
      <c r="A10" s="44" t="s">
        <v>12</v>
      </c>
      <c r="B10" s="40">
        <v>60</v>
      </c>
      <c r="C10" s="68">
        <v>750</v>
      </c>
      <c r="D10" s="69">
        <v>10</v>
      </c>
      <c r="E10" s="72">
        <f>90-$O$2*ASIN(COS(D10/$O$2)*SIN($O$2*ASIN($O$3/($O$3+C10))/$O$2))-D10</f>
        <v>18.213802876761477</v>
      </c>
      <c r="F10" s="41">
        <f>IF(ABS(B10)=270,90,IF(OR(ABS(B10)=180,ABS(B10)=360),0,IF(AND(ABS(B10)&gt;90,ABS(B10)&lt;180),180-ABS(B10),IF(AND(ABS(B10)&gt;180,ABS(B10)&lt;270),ABS(B10)-180,IF(AND(ABS(B10)&gt;270,ABS(B10)&lt;360),360-ABS(B10),ABS(B10))))))</f>
        <v>60</v>
      </c>
      <c r="G10" s="42">
        <f>F10-E10</f>
        <v>41.78619712323852</v>
      </c>
      <c r="H10" s="15">
        <f>F10+E10</f>
        <v>78.21380287676148</v>
      </c>
      <c r="I10" s="38">
        <f>IF(OR(F10&gt;360,F10&lt;-360),"You must choose a value of inclination between 0 and 180 degrees","")</f>
      </c>
      <c r="L10" s="8"/>
      <c r="M10" s="8"/>
      <c r="N10" s="9"/>
      <c r="P10" s="9"/>
      <c r="Q10" s="5"/>
    </row>
    <row r="11" spans="1:17" ht="13.5" thickBot="1">
      <c r="A11" s="45" t="s">
        <v>13</v>
      </c>
      <c r="B11" s="46">
        <v>60</v>
      </c>
      <c r="C11" s="70">
        <v>500</v>
      </c>
      <c r="D11" s="71">
        <v>10</v>
      </c>
      <c r="E11" s="73">
        <f>90-$O$2*ASIN(COS(D11/$O$2)*SIN($O$2*ASIN($O$3/($O$3+C11))/$O$2))-D11</f>
        <v>14.046056785049458</v>
      </c>
      <c r="F11" s="47">
        <f>IF(ABS(B11)=270,90,IF(OR(ABS(B11)=180,ABS(B11)=360),0,IF(AND(ABS(B11)&gt;90,ABS(B11)&lt;180),180-ABS(B11),IF(AND(ABS(B11)&gt;180,ABS(B11)&lt;270),ABS(B11)-180,IF(AND(ABS(B11)&gt;270,ABS(B11)&lt;360),360-ABS(B11),ABS(B11))))))</f>
        <v>60</v>
      </c>
      <c r="G11" s="48">
        <f>F11-E11</f>
        <v>45.95394321495054</v>
      </c>
      <c r="H11" s="16">
        <f>F11+E11</f>
        <v>74.04605678504946</v>
      </c>
      <c r="I11" s="38">
        <f>IF(OR(F11&gt;360,F11&lt;-360),"You must choose a value of inclination between 0 and 180 degrees","")</f>
      </c>
      <c r="L11" s="8"/>
      <c r="M11" s="8"/>
      <c r="N11" s="9"/>
      <c r="P11" s="9"/>
      <c r="Q11" s="5"/>
    </row>
    <row r="12" spans="1:17" ht="13.5" thickBot="1">
      <c r="A12" s="22" t="s">
        <v>16</v>
      </c>
      <c r="B12" s="22"/>
      <c r="C12" s="22"/>
      <c r="D12" s="22"/>
      <c r="E12" s="9"/>
      <c r="F12" s="9"/>
      <c r="G12" s="19"/>
      <c r="H12" s="19"/>
      <c r="I12" s="20"/>
      <c r="J12" s="20"/>
      <c r="K12" s="20"/>
      <c r="L12" s="8"/>
      <c r="M12" s="8"/>
      <c r="N12" s="9"/>
      <c r="O12" s="9"/>
      <c r="P12" s="9"/>
      <c r="Q12" s="5"/>
    </row>
    <row r="13" spans="1:27" ht="14.25">
      <c r="A13" s="23" t="s">
        <v>24</v>
      </c>
      <c r="B13" s="23"/>
      <c r="C13" s="23"/>
      <c r="D13" s="23"/>
      <c r="E13" s="9"/>
      <c r="F13" s="23"/>
      <c r="G13" s="9"/>
      <c r="H13" s="9"/>
      <c r="I13" s="20"/>
      <c r="J13" s="20"/>
      <c r="K13" s="20"/>
      <c r="L13" s="8"/>
      <c r="M13" s="8"/>
      <c r="N13" s="54" t="s">
        <v>14</v>
      </c>
      <c r="O13" s="55"/>
      <c r="P13" s="55"/>
      <c r="Q13" s="56"/>
      <c r="S13" s="54" t="s">
        <v>14</v>
      </c>
      <c r="T13" s="55"/>
      <c r="U13" s="55"/>
      <c r="V13" s="56"/>
      <c r="X13" s="54" t="s">
        <v>14</v>
      </c>
      <c r="Y13" s="55"/>
      <c r="Z13" s="55"/>
      <c r="AA13" s="56"/>
    </row>
    <row r="14" spans="1:27" ht="12.75" customHeight="1">
      <c r="A14" s="10"/>
      <c r="B14" s="10"/>
      <c r="C14" s="10"/>
      <c r="D14" s="10"/>
      <c r="E14" s="20"/>
      <c r="F14" s="10"/>
      <c r="G14" s="20"/>
      <c r="H14" s="20"/>
      <c r="I14" s="20"/>
      <c r="J14" s="20"/>
      <c r="K14" s="20"/>
      <c r="N14" s="51" t="str">
        <f>$A$9</f>
        <v>Satellite 1</v>
      </c>
      <c r="O14" s="52"/>
      <c r="P14" s="52"/>
      <c r="Q14" s="53"/>
      <c r="R14" s="11"/>
      <c r="S14" s="51" t="str">
        <f>$A$10</f>
        <v>Satellite 2</v>
      </c>
      <c r="T14" s="52"/>
      <c r="U14" s="52"/>
      <c r="V14" s="53"/>
      <c r="W14" s="11"/>
      <c r="X14" s="51" t="str">
        <f>$A$11</f>
        <v>Satellite 3</v>
      </c>
      <c r="Y14" s="52"/>
      <c r="Z14" s="52"/>
      <c r="AA14" s="53"/>
    </row>
    <row r="15" spans="14:27" ht="39.75" customHeight="1">
      <c r="N15" s="29" t="s">
        <v>9</v>
      </c>
      <c r="O15" s="26" t="s">
        <v>7</v>
      </c>
      <c r="P15" s="26" t="s">
        <v>6</v>
      </c>
      <c r="Q15" s="28" t="s">
        <v>8</v>
      </c>
      <c r="S15" s="29" t="s">
        <v>9</v>
      </c>
      <c r="T15" s="26" t="s">
        <v>7</v>
      </c>
      <c r="U15" s="26" t="s">
        <v>6</v>
      </c>
      <c r="V15" s="28" t="s">
        <v>8</v>
      </c>
      <c r="X15" s="29" t="s">
        <v>9</v>
      </c>
      <c r="Y15" s="26" t="s">
        <v>7</v>
      </c>
      <c r="Z15" s="26" t="s">
        <v>6</v>
      </c>
      <c r="AA15" s="28" t="s">
        <v>8</v>
      </c>
    </row>
    <row r="16" spans="12:27" ht="16.5" customHeight="1">
      <c r="L16" s="12" t="s">
        <v>10</v>
      </c>
      <c r="M16" s="13">
        <v>0.5</v>
      </c>
      <c r="N16" s="27" t="s">
        <v>1</v>
      </c>
      <c r="O16" s="25" t="s">
        <v>1</v>
      </c>
      <c r="P16" s="25" t="s">
        <v>1</v>
      </c>
      <c r="Q16" s="28" t="s">
        <v>20</v>
      </c>
      <c r="S16" s="27" t="s">
        <v>1</v>
      </c>
      <c r="T16" s="25" t="s">
        <v>1</v>
      </c>
      <c r="U16" s="25" t="s">
        <v>1</v>
      </c>
      <c r="V16" s="28" t="s">
        <v>20</v>
      </c>
      <c r="X16" s="27" t="s">
        <v>1</v>
      </c>
      <c r="Y16" s="25" t="s">
        <v>1</v>
      </c>
      <c r="Z16" s="25" t="s">
        <v>1</v>
      </c>
      <c r="AA16" s="28" t="s">
        <v>20</v>
      </c>
    </row>
    <row r="17" spans="12:27" ht="12.75">
      <c r="L17" s="5"/>
      <c r="N17" s="30">
        <v>0</v>
      </c>
      <c r="O17" s="34">
        <f>IF($F$9=0,IF(AND($H$9&gt;N17,$G$9&lt;N17),180,0),IF(((-SIN($E$9/$O$2)+COS($F$9/$O$2)*SIN(N17/$O$2))/(SIN($F$9/$O$2)*COS(N17/$O$2)))&gt;1,0,IF(((-SIN($E$9/$O$2)+COS($F$9/$O$2)*SIN(N17/$O$2))/(SIN($F$9/$O$2)*COS(N17/$O$2)))&lt;-1,180,IF(((-SIN($E$9/$O$2)+COS($F$9/$O$2)*SIN(N17/$O$2))/(SIN($F$9/$O$2)*COS(N17/$O$2)))=-1,180,(IF(((-SIN($E$9/$O$2)+COS($F$9/$O$2)*SIN(N17/$O$2))/(SIN($F$9/$O$2)*COS(N17/$O$2)))=1,0,DEGREES(ACOS((-SIN($E$9/$O$2)+COS($F$9/$O$2)*SIN(N17/$O$2))/(SIN($F$9/$O$2)*COS(N17/$O$2))))))))))</f>
        <v>115.20658221905857</v>
      </c>
      <c r="P17" s="34">
        <f>IF($F$9=0,0,IF(OR(((SIN($E$9/$O$2)+COS($F$9/$O$2)*SIN(N17/$O$2))/(SIN($F$9/$O$2)*COS(N17/$O$2)))&gt;1,((SIN($E$9/$O$2)+COS($F$9/$O$2)*SIN(N17/$O$2))/(SIN($F$9/$O$2)*COS(N17/$O$2)))&lt;-1),0,IF(((SIN($E$9/$O$2)+COS($F$9/$O$2)*SIN(N17/$O$2))/(SIN($F$9/$O$2)*COS(N17/$O$2)))=1,0,DEGREES(ACOS((SIN($E$9/$O$2)+COS($F$9/$O$2)*SIN(N17/$O$2))/(SIN($F$9/$O$2)*COS(N17/$O$2)))))))</f>
        <v>64.79341778094141</v>
      </c>
      <c r="Q17" s="32">
        <f aca="true" t="shared" si="0" ref="Q17:Q48">IF(N17&gt;=$H$9,0,IF(AND(N17&gt;$G$9,N17&lt;$H$9),O17/180,IF(AND(N17&gt;=0,N17&lt;=$G$9),(O17-P17)/180)))</f>
        <v>0.28007313576731757</v>
      </c>
      <c r="S17" s="30">
        <v>0</v>
      </c>
      <c r="T17" s="34">
        <f>IF($F$10=0,IF(AND($H$10&gt;S17,$G$10&lt;S17),180,0),IF(((-SIN($E$10/$O$2)+COS($F$10/$O$2)*SIN(S17/$O$2))/(SIN($F$10/$O$2)*COS(S17/$O$2)))&gt;1,0,IF(((-SIN($E$10/$O$2)+COS($F$10/$O$2)*SIN(S17/$O$2))/(SIN($F$10/$O$2)*COS(S17/$O$2)))&lt;-1,180,IF(((-SIN($E$10/$O$2)+COS($F$10/$O$2)*SIN(S17/$O$2))/(SIN($F$10/$O$2)*COS(S17/$O$2)))=-1,180,(IF(((-SIN($E$10/$O$2)+COS($F$10/$O$2)*SIN(S17/$O$2))/(SIN($F$10/$O$2)*COS(S17/$O$2)))=1,0,DEGREES(ACOS((-SIN($E$10/$O$2)+COS($F$10/$O$2)*SIN(S17/$O$2))/(SIN($F$10/$O$2)*COS(S17/$O$2))))))))))</f>
        <v>111.15655345896296</v>
      </c>
      <c r="U17" s="36">
        <f>IF($F$10=0,0,IF(OR(((SIN($E$10/$O$2)+COS($F$10/$O$2)*SIN(S17/$O$2))/(SIN($F$10/$O$2)*COS(S17/$O$2)))&gt;1,((SIN($E$10/$O$2)+COS($F$10/$O$2)*SIN(S17/$O$2))/(SIN($F$10/$O$2)*COS(S17/$O$2)))&lt;-1),0,IF(((SIN($E$10/$O$2)+COS($F$10/$O$2)*SIN(S17/$O$2))/(SIN($F$10/$O$2)*COS(S17/$O$2)))=1,0,DEGREES(ACOS((SIN($E$10/$O$2)+COS($F$10/$O$2)*SIN(S17/$O$2))/(SIN($F$10/$O$2)*COS(S17/$O$2)))))))</f>
        <v>68.84344654103704</v>
      </c>
      <c r="V17" s="32">
        <f aca="true" t="shared" si="1" ref="V17:V48">IF(S17&gt;=$H$10,0,IF(AND(S17&gt;$G$10,S17&lt;$H$10),T17/180,IF(AND(S17&gt;=0,S17&lt;=$G$10),(T17-U17)/180)))</f>
        <v>0.23507281621069956</v>
      </c>
      <c r="X17" s="30">
        <v>0</v>
      </c>
      <c r="Y17" s="34">
        <f>IF($F$11=0,IF(AND($H$11&gt;X17,$G$11&lt;X17),180,0),IF(((-SIN($E$11/$O$2)+COS($F$11/$O$2)*SIN(X17/$O$2))/(SIN($F$11/$O$2)*COS(X17/$O$2)))&gt;1,0,IF(((-SIN($E$11/$O$2)+COS($F$11/$O$2)*SIN(X17/$O$2))/(SIN($F$11/$O$2)*COS(X17/$O$2)))&lt;-1,180,IF(((-SIN($E$11/$O$2)+COS($F$11/$O$2)*SIN(X17/$O$2))/(SIN($F$11/$O$2)*COS(X17/$O$2)))=-1,180,(IF(((-SIN($E$11/$O$2)+COS($F$11/$O$2)*SIN(X17/$O$2))/(SIN($F$11/$O$2)*COS(X17/$O$2)))=1,0,DEGREES(ACOS((-SIN($E$11/$O$2)+COS($F$11/$O$2)*SIN(X17/$O$2))/(SIN($F$11/$O$2)*COS(X17/$O$2))))))))))</f>
        <v>106.27499719300893</v>
      </c>
      <c r="Z17" s="36">
        <f>IF($F$11=0,0,IF(OR(((SIN($E$11/$O$2)+COS($F$11/$O$2)*SIN(X17/$O$2))/(SIN($F$11/$O$2)*COS(X17/$O$2)))&gt;1,((SIN($E$11/$O$2)+COS($F$11/$O$2)*SIN(X17/$O$2))/(SIN($F$11/$O$2)*COS(X17/$O$2)))&lt;-1),0,IF(((SIN($E$11/$O$2)+COS($F$11/$O$2)*SIN(X17/$O$2))/(SIN($F$11/$O$2)*COS(X17/$O$2)))=1,0,DEGREES(ACOS((SIN($E$11/$O$2)+COS($F$11/$O$2)*SIN(X17/$O$2))/(SIN($F$11/$O$2)*COS(X17/$O$2)))))))</f>
        <v>73.72500280699107</v>
      </c>
      <c r="AA17" s="32">
        <f aca="true" t="shared" si="2" ref="AA17:AA48">IF(X17&gt;=$H$11,0,IF(AND(X17&gt;$G$11,X17&lt;$H$11),Y17/180,IF(AND(X17&gt;=0,X17&lt;=$G$11),(Y17-Z17)/180)))</f>
        <v>0.18083330214454366</v>
      </c>
    </row>
    <row r="18" spans="12:27" ht="12.75">
      <c r="L18" s="5"/>
      <c r="N18" s="30">
        <f aca="true" t="shared" si="3" ref="N18:N49">N17+$M$16</f>
        <v>0.5</v>
      </c>
      <c r="O18" s="34">
        <f>IF($F$9=0,IF(AND($H$9&gt;N18,$G$9&lt;N18),180,0),IF(((-SIN($E$9/$O$2)+COS($F$9/$O$2)*SIN(N18/$O$2))/(SIN($F$9/$O$2)*COS(N18/$O$2)))&gt;1,0,IF(((-SIN($E$9/$O$2)+COS($F$9/$O$2)*SIN(N18/$O$2))/(SIN($F$9/$O$2)*COS(N18/$O$2)))&lt;-1,180,IF(((-SIN($E$9/$O$2)+COS($F$9/$O$2)*SIN(N18/$O$2))/(SIN($F$9/$O$2)*COS(N18/$O$2)))=-1,180,(IF(((-SIN($E$9/$O$2)+COS($F$9/$O$2)*SIN(N18/$O$2))/(SIN($F$9/$O$2)*COS(N18/$O$2)))=1,0,DEGREES(ACOS((-SIN($E$9/$O$2)+COS($F$9/$O$2)*SIN(N18/$O$2))/(SIN($F$9/$O$2)*COS(N18/$O$2))))))))))</f>
        <v>114.88895741624702</v>
      </c>
      <c r="P18" s="34">
        <f>IF($F$9=0,0,IF(OR(((SIN($E$9/$O$2)+COS($F$9/$O$2)*SIN(N18/$O$2))/(SIN($F$9/$O$2)*COS(N18/$O$2)))&gt;1,((SIN($E$9/$O$2)+COS($F$9/$O$2)*SIN(N18/$O$2))/(SIN($F$9/$O$2)*COS(N18/$O$2)))&lt;-1),0,IF(((SIN($E$9/$O$2)+COS($F$9/$O$2)*SIN(N18/$O$2))/(SIN($F$9/$O$2)*COS(N18/$O$2)))=1,0,DEGREES(ACOS((SIN($E$9/$O$2)+COS($F$9/$O$2)*SIN(N18/$O$2))/(SIN($F$9/$O$2)*COS(N18/$O$2)))))))</f>
        <v>64.47290264979802</v>
      </c>
      <c r="Q18" s="32">
        <f t="shared" si="0"/>
        <v>0.2800891931469389</v>
      </c>
      <c r="S18" s="30">
        <f aca="true" t="shared" si="4" ref="S18:S49">S17+$M$16</f>
        <v>0.5</v>
      </c>
      <c r="T18" s="34">
        <f>IF($F$10=0,IF(AND($H$10&gt;S18,$G$10&lt;S18),180,0),IF(((-SIN($E$10/$O$2)+COS($F$10/$O$2)*SIN(S18/$O$2))/(SIN($F$10/$O$2)*COS(S18/$O$2)))&gt;1,0,IF(((-SIN($E$10/$O$2)+COS($F$10/$O$2)*SIN(S18/$O$2))/(SIN($F$10/$O$2)*COS(S18/$O$2)))&lt;-1,180,IF(((-SIN($E$10/$O$2)+COS($F$10/$O$2)*SIN(S18/$O$2))/(SIN($F$10/$O$2)*COS(S18/$O$2)))=-1,180,(IF(((-SIN($E$10/$O$2)+COS($F$10/$O$2)*SIN(S18/$O$2))/(SIN($F$10/$O$2)*COS(S18/$O$2)))=1,0,DEGREES(ACOS((-SIN($E$10/$O$2)+COS($F$10/$O$2)*SIN(S18/$O$2))/(SIN($F$10/$O$2)*COS(S18/$O$2))))))))))</f>
        <v>110.84817072021349</v>
      </c>
      <c r="U18" s="36">
        <f>IF($F$10=0,0,IF(OR(((SIN($E$10/$O$2)+COS($F$10/$O$2)*SIN(S18/$O$2))/(SIN($F$10/$O$2)*COS(S18/$O$2)))&gt;1,((SIN($E$10/$O$2)+COS($F$10/$O$2)*SIN(S18/$O$2))/(SIN($F$10/$O$2)*COS(S18/$O$2)))&lt;-1),0,IF(((SIN($E$10/$O$2)+COS($F$10/$O$2)*SIN(S18/$O$2))/(SIN($F$10/$O$2)*COS(S18/$O$2)))=1,0,DEGREES(ACOS((SIN($E$10/$O$2)+COS($F$10/$O$2)*SIN(S18/$O$2))/(SIN($F$10/$O$2)*COS(S18/$O$2)))))))</f>
        <v>68.53272786808087</v>
      </c>
      <c r="V18" s="32">
        <f t="shared" si="1"/>
        <v>0.235085793622959</v>
      </c>
      <c r="X18" s="30">
        <f aca="true" t="shared" si="5" ref="X18:X49">X17+$M$16</f>
        <v>0.5</v>
      </c>
      <c r="Y18" s="34">
        <f>IF($F$11=0,IF(AND($H$11&gt;X18,$G$11&lt;X18),180,0),IF(((-SIN($E$11/$O$2)+COS($F$11/$O$2)*SIN(X18/$O$2))/(SIN($F$11/$O$2)*COS(X18/$O$2)))&gt;1,0,IF(((-SIN($E$11/$O$2)+COS($F$11/$O$2)*SIN(X18/$O$2))/(SIN($F$11/$O$2)*COS(X18/$O$2)))&lt;-1,180,IF(((-SIN($E$11/$O$2)+COS($F$11/$O$2)*SIN(X18/$O$2))/(SIN($F$11/$O$2)*COS(X18/$O$2)))=-1,180,(IF(((-SIN($E$11/$O$2)+COS($F$11/$O$2)*SIN(X18/$O$2))/(SIN($F$11/$O$2)*COS(X18/$O$2)))=1,0,DEGREES(ACOS((-SIN($E$11/$O$2)+COS($F$11/$O$2)*SIN(X18/$O$2))/(SIN($F$11/$O$2)*COS(X18/$O$2))))))))))</f>
        <v>105.9751281597432</v>
      </c>
      <c r="Z18" s="36">
        <f>IF($F$11=0,0,IF(OR(((SIN($E$11/$O$2)+COS($F$11/$O$2)*SIN(X18/$O$2))/(SIN($F$11/$O$2)*COS(X18/$O$2)))&gt;1,((SIN($E$11/$O$2)+COS($F$11/$O$2)*SIN(X18/$O$2))/(SIN($F$11/$O$2)*COS(X18/$O$2)))&lt;-1),0,IF(((SIN($E$11/$O$2)+COS($F$11/$O$2)*SIN(X18/$O$2))/(SIN($F$11/$O$2)*COS(X18/$O$2)))=1,0,DEGREES(ACOS((SIN($E$11/$O$2)+COS($F$11/$O$2)*SIN(X18/$O$2))/(SIN($F$11/$O$2)*COS(X18/$O$2)))))))</f>
        <v>73.4233990060057</v>
      </c>
      <c r="AA18" s="32">
        <f t="shared" si="2"/>
        <v>0.18084293974298618</v>
      </c>
    </row>
    <row r="19" spans="12:27" ht="12.75">
      <c r="L19" s="5"/>
      <c r="N19" s="30">
        <f t="shared" si="3"/>
        <v>1</v>
      </c>
      <c r="O19" s="34">
        <f>IF($F$9=0,IF(AND($H$9&gt;N19,$G$9&lt;N19),180,0),IF(((-SIN($E$9/$O$2)+COS($F$9/$O$2)*SIN(N19/$O$2))/(SIN($F$9/$O$2)*COS(N19/$O$2)))&gt;1,0,IF(((-SIN($E$9/$O$2)+COS($F$9/$O$2)*SIN(N19/$O$2))/(SIN($F$9/$O$2)*COS(N19/$O$2)))&lt;-1,180,IF(((-SIN($E$9/$O$2)+COS($F$9/$O$2)*SIN(N19/$O$2))/(SIN($F$9/$O$2)*COS(N19/$O$2)))=-1,180,(IF(((-SIN($E$9/$O$2)+COS($F$9/$O$2)*SIN(N19/$O$2))/(SIN($F$9/$O$2)*COS(N19/$O$2)))=1,0,DEGREES(ACOS((-SIN($E$9/$O$2)+COS($F$9/$O$2)*SIN(N19/$O$2))/(SIN($F$9/$O$2)*COS(N19/$O$2))))))))))</f>
        <v>114.5741428740844</v>
      </c>
      <c r="P19" s="34">
        <f>IF($F$9=0,0,IF(OR(((SIN($E$9/$O$2)+COS($F$9/$O$2)*SIN(N19/$O$2))/(SIN($F$9/$O$2)*COS(N19/$O$2)))&gt;1,((SIN($E$9/$O$2)+COS($F$9/$O$2)*SIN(N19/$O$2))/(SIN($F$9/$O$2)*COS(N19/$O$2)))&lt;-1),0,IF(((SIN($E$9/$O$2)+COS($F$9/$O$2)*SIN(N19/$O$2))/(SIN($F$9/$O$2)*COS(N19/$O$2)))=1,0,DEGREES(ACOS((SIN($E$9/$O$2)+COS($F$9/$O$2)*SIN(N19/$O$2))/(SIN($F$9/$O$2)*COS(N19/$O$2)))))))</f>
        <v>64.14941477039584</v>
      </c>
      <c r="Q19" s="32">
        <f t="shared" si="0"/>
        <v>0.28013737835382535</v>
      </c>
      <c r="S19" s="30">
        <f t="shared" si="4"/>
        <v>1</v>
      </c>
      <c r="T19" s="34">
        <f>IF($F$10=0,IF(AND($H$10&gt;S19,$G$10&lt;S19),180,0),IF(((-SIN($E$10/$O$2)+COS($F$10/$O$2)*SIN(S19/$O$2))/(SIN($F$10/$O$2)*COS(S19/$O$2)))&gt;1,0,IF(((-SIN($E$10/$O$2)+COS($F$10/$O$2)*SIN(S19/$O$2))/(SIN($F$10/$O$2)*COS(S19/$O$2)))&lt;-1,180,IF(((-SIN($E$10/$O$2)+COS($F$10/$O$2)*SIN(S19/$O$2))/(SIN($F$10/$O$2)*COS(S19/$O$2)))=-1,180,(IF(((-SIN($E$10/$O$2)+COS($F$10/$O$2)*SIN(S19/$O$2))/(SIN($F$10/$O$2)*COS(S19/$O$2)))=1,0,DEGREES(ACOS((-SIN($E$10/$O$2)+COS($F$10/$O$2)*SIN(S19/$O$2))/(SIN($F$10/$O$2)*COS(S19/$O$2))))))))))</f>
        <v>110.5420539321818</v>
      </c>
      <c r="U19" s="36">
        <f>IF($F$10=0,0,IF(OR(((SIN($E$10/$O$2)+COS($F$10/$O$2)*SIN(S19/$O$2))/(SIN($F$10/$O$2)*COS(S19/$O$2)))&gt;1,((SIN($E$10/$O$2)+COS($F$10/$O$2)*SIN(S19/$O$2))/(SIN($F$10/$O$2)*COS(S19/$O$2)))&lt;-1),0,IF(((SIN($E$10/$O$2)+COS($F$10/$O$2)*SIN(S19/$O$2))/(SIN($F$10/$O$2)*COS(S19/$O$2)))=1,0,DEGREES(ACOS((SIN($E$10/$O$2)+COS($F$10/$O$2)*SIN(S19/$O$2))/(SIN($F$10/$O$2)*COS(S19/$O$2)))))))</f>
        <v>68.2196015407128</v>
      </c>
      <c r="V19" s="32">
        <f t="shared" si="1"/>
        <v>0.2351247355081611</v>
      </c>
      <c r="X19" s="30">
        <f t="shared" si="5"/>
        <v>1</v>
      </c>
      <c r="Y19" s="34">
        <f>IF($F$11=0,IF(AND($H$11&gt;X19,$G$11&lt;X19),180,0),IF(((-SIN($E$11/$O$2)+COS($F$11/$O$2)*SIN(X19/$O$2))/(SIN($F$11/$O$2)*COS(X19/$O$2)))&gt;1,0,IF(((-SIN($E$11/$O$2)+COS($F$11/$O$2)*SIN(X19/$O$2))/(SIN($F$11/$O$2)*COS(X19/$O$2)))&lt;-1,180,IF(((-SIN($E$11/$O$2)+COS($F$11/$O$2)*SIN(X19/$O$2))/(SIN($F$11/$O$2)*COS(X19/$O$2)))=-1,180,(IF(((-SIN($E$11/$O$2)+COS($F$11/$O$2)*SIN(X19/$O$2))/(SIN($F$11/$O$2)*COS(X19/$O$2)))=1,0,DEGREES(ACOS((-SIN($E$11/$O$2)+COS($F$11/$O$2)*SIN(X19/$O$2))/(SIN($F$11/$O$2)*COS(X19/$O$2))))))))))</f>
        <v>105.67693240948977</v>
      </c>
      <c r="Z19" s="36">
        <f>IF($F$11=0,0,IF(OR(((SIN($E$11/$O$2)+COS($F$11/$O$2)*SIN(X19/$O$2))/(SIN($F$11/$O$2)*COS(X19/$O$2)))&gt;1,((SIN($E$11/$O$2)+COS($F$11/$O$2)*SIN(X19/$O$2))/(SIN($F$11/$O$2)*COS(X19/$O$2)))&lt;-1),0,IF(((SIN($E$11/$O$2)+COS($F$11/$O$2)*SIN(X19/$O$2))/(SIN($F$11/$O$2)*COS(X19/$O$2)))=1,0,DEGREES(ACOS((SIN($E$11/$O$2)+COS($F$11/$O$2)*SIN(X19/$O$2))/(SIN($F$11/$O$2)*COS(X19/$O$2)))))))</f>
        <v>73.11999776672037</v>
      </c>
      <c r="AA19" s="32">
        <f t="shared" si="2"/>
        <v>0.18087185912649661</v>
      </c>
    </row>
    <row r="20" spans="12:27" ht="12.75">
      <c r="L20" s="5"/>
      <c r="N20" s="30">
        <f t="shared" si="3"/>
        <v>1.5</v>
      </c>
      <c r="O20" s="34">
        <f>IF($F$9=0,IF(AND($H$9&gt;N20,$G$9&lt;N20),180,0),IF(((-SIN($E$9/$O$2)+COS($F$9/$O$2)*SIN(N20/$O$2))/(SIN($F$9/$O$2)*COS(N20/$O$2)))&gt;1,0,IF(((-SIN($E$9/$O$2)+COS($F$9/$O$2)*SIN(N20/$O$2))/(SIN($F$9/$O$2)*COS(N20/$O$2)))&lt;-1,180,IF(((-SIN($E$9/$O$2)+COS($F$9/$O$2)*SIN(N20/$O$2))/(SIN($F$9/$O$2)*COS(N20/$O$2)))=-1,180,(IF(((-SIN($E$9/$O$2)+COS($F$9/$O$2)*SIN(N20/$O$2))/(SIN($F$9/$O$2)*COS(N20/$O$2)))=1,0,DEGREES(ACOS((-SIN($E$9/$O$2)+COS($F$9/$O$2)*SIN(N20/$O$2))/(SIN($F$9/$O$2)*COS(N20/$O$2))))))))))</f>
        <v>114.26206076568245</v>
      </c>
      <c r="P20" s="34">
        <f>IF($F$9=0,0,IF(OR(((SIN($E$9/$O$2)+COS($F$9/$O$2)*SIN(N20/$O$2))/(SIN($F$9/$O$2)*COS(N20/$O$2)))&gt;1,((SIN($E$9/$O$2)+COS($F$9/$O$2)*SIN(N20/$O$2))/(SIN($F$9/$O$2)*COS(N20/$O$2)))&lt;-1),0,IF(((SIN($E$9/$O$2)+COS($F$9/$O$2)*SIN(N20/$O$2))/(SIN($F$9/$O$2)*COS(N20/$O$2)))=1,0,DEGREES(ACOS((SIN($E$9/$O$2)+COS($F$9/$O$2)*SIN(N20/$O$2))/(SIN($F$9/$O$2)*COS(N20/$O$2)))))))</f>
        <v>63.82286925289622</v>
      </c>
      <c r="Q20" s="32">
        <f t="shared" si="0"/>
        <v>0.28021773062659017</v>
      </c>
      <c r="S20" s="30">
        <f t="shared" si="4"/>
        <v>1.5</v>
      </c>
      <c r="T20" s="34">
        <f>IF($F$10=0,IF(AND($H$10&gt;S20,$G$10&lt;S20),180,0),IF(((-SIN($E$10/$O$2)+COS($F$10/$O$2)*SIN(S20/$O$2))/(SIN($F$10/$O$2)*COS(S20/$O$2)))&gt;1,0,IF(((-SIN($E$10/$O$2)+COS($F$10/$O$2)*SIN(S20/$O$2))/(SIN($F$10/$O$2)*COS(S20/$O$2)))&lt;-1,180,IF(((-SIN($E$10/$O$2)+COS($F$10/$O$2)*SIN(S20/$O$2))/(SIN($F$10/$O$2)*COS(S20/$O$2)))=-1,180,(IF(((-SIN($E$10/$O$2)+COS($F$10/$O$2)*SIN(S20/$O$2))/(SIN($F$10/$O$2)*COS(S20/$O$2)))=1,0,DEGREES(ACOS((-SIN($E$10/$O$2)+COS($F$10/$O$2)*SIN(S20/$O$2))/(SIN($F$10/$O$2)*COS(S20/$O$2))))))))))</f>
        <v>110.23813476525936</v>
      </c>
      <c r="U20" s="36">
        <f>IF($F$10=0,0,IF(OR(((SIN($E$10/$O$2)+COS($F$10/$O$2)*SIN(S20/$O$2))/(SIN($F$10/$O$2)*COS(S20/$O$2)))&gt;1,((SIN($E$10/$O$2)+COS($F$10/$O$2)*SIN(S20/$O$2))/(SIN($F$10/$O$2)*COS(S20/$O$2)))&lt;-1),0,IF(((SIN($E$10/$O$2)+COS($F$10/$O$2)*SIN(S20/$O$2))/(SIN($F$10/$O$2)*COS(S20/$O$2)))=1,0,DEGREES(ACOS((SIN($E$10/$O$2)+COS($F$10/$O$2)*SIN(S20/$O$2))/(SIN($F$10/$O$2)*COS(S20/$O$2)))))))</f>
        <v>67.90399401517001</v>
      </c>
      <c r="V20" s="32">
        <f t="shared" si="1"/>
        <v>0.23518967083382972</v>
      </c>
      <c r="X20" s="30">
        <f t="shared" si="5"/>
        <v>1.5</v>
      </c>
      <c r="Y20" s="34">
        <f>IF($F$11=0,IF(AND($H$11&gt;X20,$G$11&lt;X20),180,0),IF(((-SIN($E$11/$O$2)+COS($F$11/$O$2)*SIN(X20/$O$2))/(SIN($F$11/$O$2)*COS(X20/$O$2)))&gt;1,0,IF(((-SIN($E$11/$O$2)+COS($F$11/$O$2)*SIN(X20/$O$2))/(SIN($F$11/$O$2)*COS(X20/$O$2)))&lt;-1,180,IF(((-SIN($E$11/$O$2)+COS($F$11/$O$2)*SIN(X20/$O$2))/(SIN($F$11/$O$2)*COS(X20/$O$2)))=-1,180,(IF(((-SIN($E$11/$O$2)+COS($F$11/$O$2)*SIN(X20/$O$2))/(SIN($F$11/$O$2)*COS(X20/$O$2)))=1,0,DEGREES(ACOS((-SIN($E$11/$O$2)+COS($F$11/$O$2)*SIN(X20/$O$2))/(SIN($F$11/$O$2)*COS(X20/$O$2))))))))))</f>
        <v>105.38034958181362</v>
      </c>
      <c r="Z20" s="36">
        <f>IF($F$11=0,0,IF(OR(((SIN($E$11/$O$2)+COS($F$11/$O$2)*SIN(X20/$O$2))/(SIN($F$11/$O$2)*COS(X20/$O$2)))&gt;1,((SIN($E$11/$O$2)+COS($F$11/$O$2)*SIN(X20/$O$2))/(SIN($F$11/$O$2)*COS(X20/$O$2)))&lt;-1),0,IF(((SIN($E$11/$O$2)+COS($F$11/$O$2)*SIN(X20/$O$2))/(SIN($F$11/$O$2)*COS(X20/$O$2)))=1,0,DEGREES(ACOS((SIN($E$11/$O$2)+COS($F$11/$O$2)*SIN(X20/$O$2))/(SIN($F$11/$O$2)*COS(X20/$O$2)))))))</f>
        <v>72.81473516868297</v>
      </c>
      <c r="AA20" s="32">
        <f t="shared" si="2"/>
        <v>0.18092008007294805</v>
      </c>
    </row>
    <row r="21" spans="12:27" ht="12.75">
      <c r="L21" s="5"/>
      <c r="N21" s="30">
        <f t="shared" si="3"/>
        <v>2</v>
      </c>
      <c r="O21" s="34">
        <f>IF($F$9=0,IF(AND($H$9&gt;N21,$G$9&lt;N21),180,0),IF(((-SIN($E$9/$O$2)+COS($F$9/$O$2)*SIN(N21/$O$2))/(SIN($F$9/$O$2)*COS(N21/$O$2)))&gt;1,0,IF(((-SIN($E$9/$O$2)+COS($F$9/$O$2)*SIN(N21/$O$2))/(SIN($F$9/$O$2)*COS(N21/$O$2)))&lt;-1,180,IF(((-SIN($E$9/$O$2)+COS($F$9/$O$2)*SIN(N21/$O$2))/(SIN($F$9/$O$2)*COS(N21/$O$2)))=-1,180,(IF(((-SIN($E$9/$O$2)+COS($F$9/$O$2)*SIN(N21/$O$2))/(SIN($F$9/$O$2)*COS(N21/$O$2)))=1,0,DEGREES(ACOS((-SIN($E$9/$O$2)+COS($F$9/$O$2)*SIN(N21/$O$2))/(SIN($F$9/$O$2)*COS(N21/$O$2))))))))))</f>
        <v>113.9526353992854</v>
      </c>
      <c r="P21" s="34">
        <f>IF($F$9=0,0,IF(OR(((SIN($E$9/$O$2)+COS($F$9/$O$2)*SIN(N21/$O$2))/(SIN($F$9/$O$2)*COS(N21/$O$2)))&gt;1,((SIN($E$9/$O$2)+COS($F$9/$O$2)*SIN(N21/$O$2))/(SIN($F$9/$O$2)*COS(N21/$O$2)))&lt;-1),0,IF(((SIN($E$9/$O$2)+COS($F$9/$O$2)*SIN(N21/$O$2))/(SIN($F$9/$O$2)*COS(N21/$O$2)))=1,0,DEGREES(ACOS((SIN($E$9/$O$2)+COS($F$9/$O$2)*SIN(N21/$O$2))/(SIN($F$9/$O$2)*COS(N21/$O$2)))))))</f>
        <v>63.49317861319457</v>
      </c>
      <c r="Q21" s="32">
        <f t="shared" si="0"/>
        <v>0.28033031547828235</v>
      </c>
      <c r="S21" s="30">
        <f t="shared" si="4"/>
        <v>2</v>
      </c>
      <c r="T21" s="34">
        <f>IF($F$10=0,IF(AND($H$10&gt;S21,$G$10&lt;S21),180,0),IF(((-SIN($E$10/$O$2)+COS($F$10/$O$2)*SIN(S21/$O$2))/(SIN($F$10/$O$2)*COS(S21/$O$2)))&gt;1,0,IF(((-SIN($E$10/$O$2)+COS($F$10/$O$2)*SIN(S21/$O$2))/(SIN($F$10/$O$2)*COS(S21/$O$2)))&lt;-1,180,IF(((-SIN($E$10/$O$2)+COS($F$10/$O$2)*SIN(S21/$O$2))/(SIN($F$10/$O$2)*COS(S21/$O$2)))=-1,180,(IF(((-SIN($E$10/$O$2)+COS($F$10/$O$2)*SIN(S21/$O$2))/(SIN($F$10/$O$2)*COS(S21/$O$2)))=1,0,DEGREES(ACOS((-SIN($E$10/$O$2)+COS($F$10/$O$2)*SIN(S21/$O$2))/(SIN($F$10/$O$2)*COS(S21/$O$2))))))))))</f>
        <v>109.93634646462134</v>
      </c>
      <c r="U21" s="36">
        <f>IF($F$10=0,0,IF(OR(((SIN($E$10/$O$2)+COS($F$10/$O$2)*SIN(S21/$O$2))/(SIN($F$10/$O$2)*COS(S21/$O$2)))&gt;1,((SIN($E$10/$O$2)+COS($F$10/$O$2)*SIN(S21/$O$2))/(SIN($F$10/$O$2)*COS(S21/$O$2)))&lt;-1),0,IF(((SIN($E$10/$O$2)+COS($F$10/$O$2)*SIN(S21/$O$2))/(SIN($F$10/$O$2)*COS(S21/$O$2)))=1,0,DEGREES(ACOS((SIN($E$10/$O$2)+COS($F$10/$O$2)*SIN(S21/$O$2))/(SIN($F$10/$O$2)*COS(S21/$O$2)))))))</f>
        <v>67.58582983299911</v>
      </c>
      <c r="V21" s="32">
        <f t="shared" si="1"/>
        <v>0.23528064795345682</v>
      </c>
      <c r="X21" s="30">
        <f t="shared" si="5"/>
        <v>2</v>
      </c>
      <c r="Y21" s="34">
        <f>IF($F$11=0,IF(AND($H$11&gt;X21,$G$11&lt;X21),180,0),IF(((-SIN($E$11/$O$2)+COS($F$11/$O$2)*SIN(X21/$O$2))/(SIN($F$11/$O$2)*COS(X21/$O$2)))&gt;1,0,IF(((-SIN($E$11/$O$2)+COS($F$11/$O$2)*SIN(X21/$O$2))/(SIN($F$11/$O$2)*COS(X21/$O$2)))&lt;-1,180,IF(((-SIN($E$11/$O$2)+COS($F$11/$O$2)*SIN(X21/$O$2))/(SIN($F$11/$O$2)*COS(X21/$O$2)))=-1,180,(IF(((-SIN($E$11/$O$2)+COS($F$11/$O$2)*SIN(X21/$O$2))/(SIN($F$11/$O$2)*COS(X21/$O$2)))=1,0,DEGREES(ACOS((-SIN($E$11/$O$2)+COS($F$11/$O$2)*SIN(X21/$O$2))/(SIN($F$11/$O$2)*COS(X21/$O$2))))))))))</f>
        <v>105.08532038118832</v>
      </c>
      <c r="Z21" s="36">
        <f>IF($F$11=0,0,IF(OR(((SIN($E$11/$O$2)+COS($F$11/$O$2)*SIN(X21/$O$2))/(SIN($F$11/$O$2)*COS(X21/$O$2)))&gt;1,((SIN($E$11/$O$2)+COS($F$11/$O$2)*SIN(X21/$O$2))/(SIN($F$11/$O$2)*COS(X21/$O$2)))&lt;-1),0,IF(((SIN($E$11/$O$2)+COS($F$11/$O$2)*SIN(X21/$O$2))/(SIN($F$11/$O$2)*COS(X21/$O$2)))=1,0,DEGREES(ACOS((SIN($E$11/$O$2)+COS($F$11/$O$2)*SIN(X21/$O$2))/(SIN($F$11/$O$2)*COS(X21/$O$2)))))))</f>
        <v>72.50754597500118</v>
      </c>
      <c r="AA21" s="32">
        <f t="shared" si="2"/>
        <v>0.18098763558992859</v>
      </c>
    </row>
    <row r="22" spans="12:27" ht="12.75">
      <c r="L22" s="5"/>
      <c r="N22" s="30">
        <f t="shared" si="3"/>
        <v>2.5</v>
      </c>
      <c r="O22" s="34">
        <f>IF($F$9=0,IF(AND($H$9&gt;N22,$G$9&lt;N22),180,0),IF(((-SIN($E$9/$O$2)+COS($F$9/$O$2)*SIN(N22/$O$2))/(SIN($F$9/$O$2)*COS(N22/$O$2)))&gt;1,0,IF(((-SIN($E$9/$O$2)+COS($F$9/$O$2)*SIN(N22/$O$2))/(SIN($F$9/$O$2)*COS(N22/$O$2)))&lt;-1,180,IF(((-SIN($E$9/$O$2)+COS($F$9/$O$2)*SIN(N22/$O$2))/(SIN($F$9/$O$2)*COS(N22/$O$2)))=-1,180,(IF(((-SIN($E$9/$O$2)+COS($F$9/$O$2)*SIN(N22/$O$2))/(SIN($F$9/$O$2)*COS(N22/$O$2)))=1,0,DEGREES(ACOS((-SIN($E$9/$O$2)+COS($F$9/$O$2)*SIN(N22/$O$2))/(SIN($F$9/$O$2)*COS(N22/$O$2))))))))))</f>
        <v>113.64579311799707</v>
      </c>
      <c r="P22" s="34">
        <f>IF($F$9=0,0,IF(OR(((SIN($E$9/$O$2)+COS($F$9/$O$2)*SIN(N22/$O$2))/(SIN($F$9/$O$2)*COS(N22/$O$2)))&gt;1,((SIN($E$9/$O$2)+COS($F$9/$O$2)*SIN(N22/$O$2))/(SIN($F$9/$O$2)*COS(N22/$O$2)))&lt;-1),0,IF(((SIN($E$9/$O$2)+COS($F$9/$O$2)*SIN(N22/$O$2))/(SIN($F$9/$O$2)*COS(N22/$O$2)))=1,0,DEGREES(ACOS((SIN($E$9/$O$2)+COS($F$9/$O$2)*SIN(N22/$O$2))/(SIN($F$9/$O$2)*COS(N22/$O$2)))))))</f>
        <v>63.16025264137111</v>
      </c>
      <c r="Q22" s="32">
        <f t="shared" si="0"/>
        <v>0.28047522487014426</v>
      </c>
      <c r="S22" s="30">
        <f t="shared" si="4"/>
        <v>2.5</v>
      </c>
      <c r="T22" s="34">
        <f>IF($F$10=0,IF(AND($H$10&gt;S22,$G$10&lt;S22),180,0),IF(((-SIN($E$10/$O$2)+COS($F$10/$O$2)*SIN(S22/$O$2))/(SIN($F$10/$O$2)*COS(S22/$O$2)))&gt;1,0,IF(((-SIN($E$10/$O$2)+COS($F$10/$O$2)*SIN(S22/$O$2))/(SIN($F$10/$O$2)*COS(S22/$O$2)))&lt;-1,180,IF(((-SIN($E$10/$O$2)+COS($F$10/$O$2)*SIN(S22/$O$2))/(SIN($F$10/$O$2)*COS(S22/$O$2)))=-1,180,(IF(((-SIN($E$10/$O$2)+COS($F$10/$O$2)*SIN(S22/$O$2))/(SIN($F$10/$O$2)*COS(S22/$O$2)))=1,0,DEGREES(ACOS((-SIN($E$10/$O$2)+COS($F$10/$O$2)*SIN(S22/$O$2))/(SIN($F$10/$O$2)*COS(S22/$O$2))))))))))</f>
        <v>109.63662377462161</v>
      </c>
      <c r="U22" s="36">
        <f>IF($F$10=0,0,IF(OR(((SIN($E$10/$O$2)+COS($F$10/$O$2)*SIN(S22/$O$2))/(SIN($F$10/$O$2)*COS(S22/$O$2)))&gt;1,((SIN($E$10/$O$2)+COS($F$10/$O$2)*SIN(S22/$O$2))/(SIN($F$10/$O$2)*COS(S22/$O$2)))&lt;-1),0,IF(((SIN($E$10/$O$2)+COS($F$10/$O$2)*SIN(S22/$O$2))/(SIN($F$10/$O$2)*COS(S22/$O$2)))=1,0,DEGREES(ACOS((SIN($E$10/$O$2)+COS($F$10/$O$2)*SIN(S22/$O$2))/(SIN($F$10/$O$2)*COS(S22/$O$2)))))))</f>
        <v>67.26503152532291</v>
      </c>
      <c r="V22" s="32">
        <f t="shared" si="1"/>
        <v>0.23539773471832612</v>
      </c>
      <c r="X22" s="30">
        <f t="shared" si="5"/>
        <v>2.5</v>
      </c>
      <c r="Y22" s="34">
        <f>IF($F$11=0,IF(AND($H$11&gt;X22,$G$11&lt;X22),180,0),IF(((-SIN($E$11/$O$2)+COS($F$11/$O$2)*SIN(X22/$O$2))/(SIN($F$11/$O$2)*COS(X22/$O$2)))&gt;1,0,IF(((-SIN($E$11/$O$2)+COS($F$11/$O$2)*SIN(X22/$O$2))/(SIN($F$11/$O$2)*COS(X22/$O$2)))&lt;-1,180,IF(((-SIN($E$11/$O$2)+COS($F$11/$O$2)*SIN(X22/$O$2))/(SIN($F$11/$O$2)*COS(X22/$O$2)))=-1,180,(IF(((-SIN($E$11/$O$2)+COS($F$11/$O$2)*SIN(X22/$O$2))/(SIN($F$11/$O$2)*COS(X22/$O$2)))=1,0,DEGREES(ACOS((-SIN($E$11/$O$2)+COS($F$11/$O$2)*SIN(X22/$O$2))/(SIN($F$11/$O$2)*COS(X22/$O$2))))))))))</f>
        <v>104.7917865197183</v>
      </c>
      <c r="Z22" s="36">
        <f>IF($F$11=0,0,IF(OR(((SIN($E$11/$O$2)+COS($F$11/$O$2)*SIN(X22/$O$2))/(SIN($F$11/$O$2)*COS(X22/$O$2)))&gt;1,((SIN($E$11/$O$2)+COS($F$11/$O$2)*SIN(X22/$O$2))/(SIN($F$11/$O$2)*COS(X22/$O$2)))&lt;-1),0,IF(((SIN($E$11/$O$2)+COS($F$11/$O$2)*SIN(X22/$O$2))/(SIN($F$11/$O$2)*COS(X22/$O$2)))=1,0,DEGREES(ACOS((SIN($E$11/$O$2)+COS($F$11/$O$2)*SIN(X22/$O$2))/(SIN($F$11/$O$2)*COS(X22/$O$2)))))))</f>
        <v>72.19836356302227</v>
      </c>
      <c r="AA22" s="32">
        <f t="shared" si="2"/>
        <v>0.18107457198164462</v>
      </c>
    </row>
    <row r="23" spans="12:27" ht="12.75">
      <c r="L23" s="5"/>
      <c r="N23" s="30">
        <f t="shared" si="3"/>
        <v>3</v>
      </c>
      <c r="O23" s="34">
        <f>IF($F$9=0,IF(AND($H$9&gt;N23,$G$9&lt;N23),180,0),IF(((-SIN($E$9/$O$2)+COS($F$9/$O$2)*SIN(N23/$O$2))/(SIN($F$9/$O$2)*COS(N23/$O$2)))&gt;1,0,IF(((-SIN($E$9/$O$2)+COS($F$9/$O$2)*SIN(N23/$O$2))/(SIN($F$9/$O$2)*COS(N23/$O$2)))&lt;-1,180,IF(((-SIN($E$9/$O$2)+COS($F$9/$O$2)*SIN(N23/$O$2))/(SIN($F$9/$O$2)*COS(N23/$O$2)))=-1,180,(IF(((-SIN($E$9/$O$2)+COS($F$9/$O$2)*SIN(N23/$O$2))/(SIN($F$9/$O$2)*COS(N23/$O$2)))=1,0,DEGREES(ACOS((-SIN($E$9/$O$2)+COS($F$9/$O$2)*SIN(N23/$O$2))/(SIN($F$9/$O$2)*COS(N23/$O$2))))))))))</f>
        <v>113.34146220453013</v>
      </c>
      <c r="P23" s="34">
        <f>IF($F$9=0,0,IF(OR(((SIN($E$9/$O$2)+COS($F$9/$O$2)*SIN(N23/$O$2))/(SIN($F$9/$O$2)*COS(N23/$O$2)))&gt;1,((SIN($E$9/$O$2)+COS($F$9/$O$2)*SIN(N23/$O$2))/(SIN($F$9/$O$2)*COS(N23/$O$2)))&lt;-1),0,IF(((SIN($E$9/$O$2)+COS($F$9/$O$2)*SIN(N23/$O$2))/(SIN($F$9/$O$2)*COS(N23/$O$2)))=1,0,DEGREES(ACOS((SIN($E$9/$O$2)+COS($F$9/$O$2)*SIN(N23/$O$2))/(SIN($F$9/$O$2)*COS(N23/$O$2)))))))</f>
        <v>62.82399826239303</v>
      </c>
      <c r="Q23" s="32">
        <f t="shared" si="0"/>
        <v>0.2806525774563172</v>
      </c>
      <c r="S23" s="30">
        <f t="shared" si="4"/>
        <v>3</v>
      </c>
      <c r="T23" s="34">
        <f>IF($F$10=0,IF(AND($H$10&gt;S23,$G$10&lt;S23),180,0),IF(((-SIN($E$10/$O$2)+COS($F$10/$O$2)*SIN(S23/$O$2))/(SIN($F$10/$O$2)*COS(S23/$O$2)))&gt;1,0,IF(((-SIN($E$10/$O$2)+COS($F$10/$O$2)*SIN(S23/$O$2))/(SIN($F$10/$O$2)*COS(S23/$O$2)))&lt;-1,180,IF(((-SIN($E$10/$O$2)+COS($F$10/$O$2)*SIN(S23/$O$2))/(SIN($F$10/$O$2)*COS(S23/$O$2)))=-1,180,(IF(((-SIN($E$10/$O$2)+COS($F$10/$O$2)*SIN(S23/$O$2))/(SIN($F$10/$O$2)*COS(S23/$O$2)))=1,0,DEGREES(ACOS((-SIN($E$10/$O$2)+COS($F$10/$O$2)*SIN(S23/$O$2))/(SIN($F$10/$O$2)*COS(S23/$O$2))))))))))</f>
        <v>109.33890286644863</v>
      </c>
      <c r="U23" s="36">
        <f>IF($F$10=0,0,IF(OR(((SIN($E$10/$O$2)+COS($F$10/$O$2)*SIN(S23/$O$2))/(SIN($F$10/$O$2)*COS(S23/$O$2)))&gt;1,((SIN($E$10/$O$2)+COS($F$10/$O$2)*SIN(S23/$O$2))/(SIN($F$10/$O$2)*COS(S23/$O$2)))&lt;-1),0,IF(((SIN($E$10/$O$2)+COS($F$10/$O$2)*SIN(S23/$O$2))/(SIN($F$10/$O$2)*COS(S23/$O$2)))=1,0,DEGREES(ACOS((SIN($E$10/$O$2)+COS($F$10/$O$2)*SIN(S23/$O$2))/(SIN($F$10/$O$2)*COS(S23/$O$2)))))))</f>
        <v>66.94151951217471</v>
      </c>
      <c r="V23" s="32">
        <f t="shared" si="1"/>
        <v>0.23554101863485516</v>
      </c>
      <c r="X23" s="30">
        <f t="shared" si="5"/>
        <v>3</v>
      </c>
      <c r="Y23" s="34">
        <f>IF($F$11=0,IF(AND($H$11&gt;X23,$G$11&lt;X23),180,0),IF(((-SIN($E$11/$O$2)+COS($F$11/$O$2)*SIN(X23/$O$2))/(SIN($F$11/$O$2)*COS(X23/$O$2)))&gt;1,0,IF(((-SIN($E$11/$O$2)+COS($F$11/$O$2)*SIN(X23/$O$2))/(SIN($F$11/$O$2)*COS(X23/$O$2)))&lt;-1,180,IF(((-SIN($E$11/$O$2)+COS($F$11/$O$2)*SIN(X23/$O$2))/(SIN($F$11/$O$2)*COS(X23/$O$2)))=-1,180,(IF(((-SIN($E$11/$O$2)+COS($F$11/$O$2)*SIN(X23/$O$2))/(SIN($F$11/$O$2)*COS(X23/$O$2)))=1,0,DEGREES(ACOS((-SIN($E$11/$O$2)+COS($F$11/$O$2)*SIN(X23/$O$2))/(SIN($F$11/$O$2)*COS(X23/$O$2))))))))))</f>
        <v>104.49969066180341</v>
      </c>
      <c r="Z23" s="36">
        <f>IF($F$11=0,0,IF(OR(((SIN($E$11/$O$2)+COS($F$11/$O$2)*SIN(X23/$O$2))/(SIN($F$11/$O$2)*COS(X23/$O$2)))&gt;1,((SIN($E$11/$O$2)+COS($F$11/$O$2)*SIN(X23/$O$2))/(SIN($F$11/$O$2)*COS(X23/$O$2)))&lt;-1),0,IF(((SIN($E$11/$O$2)+COS($F$11/$O$2)*SIN(X23/$O$2))/(SIN($F$11/$O$2)*COS(X23/$O$2)))=1,0,DEGREES(ACOS((SIN($E$11/$O$2)+COS($F$11/$O$2)*SIN(X23/$O$2))/(SIN($F$11/$O$2)*COS(X23/$O$2)))))))</f>
        <v>71.88711985206628</v>
      </c>
      <c r="AA23" s="32">
        <f t="shared" si="2"/>
        <v>0.1811809489429841</v>
      </c>
    </row>
    <row r="24" spans="12:27" ht="12.75">
      <c r="L24" s="5"/>
      <c r="N24" s="30">
        <f t="shared" si="3"/>
        <v>3.5</v>
      </c>
      <c r="O24" s="34">
        <f>IF($F$9=0,IF(AND($H$9&gt;N24,$G$9&lt;N24),180,0),IF(((-SIN($E$9/$O$2)+COS($F$9/$O$2)*SIN(N24/$O$2))/(SIN($F$9/$O$2)*COS(N24/$O$2)))&gt;1,0,IF(((-SIN($E$9/$O$2)+COS($F$9/$O$2)*SIN(N24/$O$2))/(SIN($F$9/$O$2)*COS(N24/$O$2)))&lt;-1,180,IF(((-SIN($E$9/$O$2)+COS($F$9/$O$2)*SIN(N24/$O$2))/(SIN($F$9/$O$2)*COS(N24/$O$2)))=-1,180,(IF(((-SIN($E$9/$O$2)+COS($F$9/$O$2)*SIN(N24/$O$2))/(SIN($F$9/$O$2)*COS(N24/$O$2)))=1,0,DEGREES(ACOS((-SIN($E$9/$O$2)+COS($F$9/$O$2)*SIN(N24/$O$2))/(SIN($F$9/$O$2)*COS(N24/$O$2))))))))))</f>
        <v>113.03957279063728</v>
      </c>
      <c r="P24" s="34">
        <f>IF($F$9=0,0,IF(OR(((SIN($E$9/$O$2)+COS($F$9/$O$2)*SIN(N24/$O$2))/(SIN($F$9/$O$2)*COS(N24/$O$2)))&gt;1,((SIN($E$9/$O$2)+COS($F$9/$O$2)*SIN(N24/$O$2))/(SIN($F$9/$O$2)*COS(N24/$O$2)))&lt;-1),0,IF(((SIN($E$9/$O$2)+COS($F$9/$O$2)*SIN(N24/$O$2))/(SIN($F$9/$O$2)*COS(N24/$O$2)))=1,0,DEGREES(ACOS((SIN($E$9/$O$2)+COS($F$9/$O$2)*SIN(N24/$O$2))/(SIN($F$9/$O$2)*COS(N24/$O$2)))))))</f>
        <v>62.48431938846468</v>
      </c>
      <c r="Q24" s="32">
        <f t="shared" si="0"/>
        <v>0.2808625189009589</v>
      </c>
      <c r="S24" s="30">
        <f t="shared" si="4"/>
        <v>3.5</v>
      </c>
      <c r="T24" s="34">
        <f>IF($F$10=0,IF(AND($H$10&gt;S24,$G$10&lt;S24),180,0),IF(((-SIN($E$10/$O$2)+COS($F$10/$O$2)*SIN(S24/$O$2))/(SIN($F$10/$O$2)*COS(S24/$O$2)))&gt;1,0,IF(((-SIN($E$10/$O$2)+COS($F$10/$O$2)*SIN(S24/$O$2))/(SIN($F$10/$O$2)*COS(S24/$O$2)))&lt;-1,180,IF(((-SIN($E$10/$O$2)+COS($F$10/$O$2)*SIN(S24/$O$2))/(SIN($F$10/$O$2)*COS(S24/$O$2)))=-1,180,(IF(((-SIN($E$10/$O$2)+COS($F$10/$O$2)*SIN(S24/$O$2))/(SIN($F$10/$O$2)*COS(S24/$O$2)))=1,0,DEGREES(ACOS((-SIN($E$10/$O$2)+COS($F$10/$O$2)*SIN(S24/$O$2))/(SIN($F$10/$O$2)*COS(S24/$O$2))))))))))</f>
        <v>109.04312126882675</v>
      </c>
      <c r="U24" s="36">
        <f>IF($F$10=0,0,IF(OR(((SIN($E$10/$O$2)+COS($F$10/$O$2)*SIN(S24/$O$2))/(SIN($F$10/$O$2)*COS(S24/$O$2)))&gt;1,((SIN($E$10/$O$2)+COS($F$10/$O$2)*SIN(S24/$O$2))/(SIN($F$10/$O$2)*COS(S24/$O$2)))&lt;-1),0,IF(((SIN($E$10/$O$2)+COS($F$10/$O$2)*SIN(S24/$O$2))/(SIN($F$10/$O$2)*COS(S24/$O$2)))=1,0,DEGREES(ACOS((SIN($E$10/$O$2)+COS($F$10/$O$2)*SIN(S24/$O$2))/(SIN($F$10/$O$2)*COS(S24/$O$2)))))))</f>
        <v>66.61521199654007</v>
      </c>
      <c r="V24" s="32">
        <f t="shared" si="1"/>
        <v>0.23571060706825936</v>
      </c>
      <c r="X24" s="30">
        <f t="shared" si="5"/>
        <v>3.5</v>
      </c>
      <c r="Y24" s="34">
        <f>IF($F$11=0,IF(AND($H$11&gt;X24,$G$11&lt;X24),180,0),IF(((-SIN($E$11/$O$2)+COS($F$11/$O$2)*SIN(X24/$O$2))/(SIN($F$11/$O$2)*COS(X24/$O$2)))&gt;1,0,IF(((-SIN($E$11/$O$2)+COS($F$11/$O$2)*SIN(X24/$O$2))/(SIN($F$11/$O$2)*COS(X24/$O$2)))&lt;-1,180,IF(((-SIN($E$11/$O$2)+COS($F$11/$O$2)*SIN(X24/$O$2))/(SIN($F$11/$O$2)*COS(X24/$O$2)))=-1,180,(IF(((-SIN($E$11/$O$2)+COS($F$11/$O$2)*SIN(X24/$O$2))/(SIN($F$11/$O$2)*COS(X24/$O$2)))=1,0,DEGREES(ACOS((-SIN($E$11/$O$2)+COS($F$11/$O$2)*SIN(X24/$O$2))/(SIN($F$11/$O$2)*COS(X24/$O$2))))))))))</f>
        <v>104.2089763706114</v>
      </c>
      <c r="Z24" s="36">
        <f>IF($F$11=0,0,IF(OR(((SIN($E$11/$O$2)+COS($F$11/$O$2)*SIN(X24/$O$2))/(SIN($F$11/$O$2)*COS(X24/$O$2)))&gt;1,((SIN($E$11/$O$2)+COS($F$11/$O$2)*SIN(X24/$O$2))/(SIN($F$11/$O$2)*COS(X24/$O$2)))&lt;-1),0,IF(((SIN($E$11/$O$2)+COS($F$11/$O$2)*SIN(X24/$O$2))/(SIN($F$11/$O$2)*COS(X24/$O$2)))=1,0,DEGREES(ACOS((SIN($E$11/$O$2)+COS($F$11/$O$2)*SIN(X24/$O$2))/(SIN($F$11/$O$2)*COS(X24/$O$2)))))))</f>
        <v>71.5737452280045</v>
      </c>
      <c r="AA24" s="32">
        <f t="shared" si="2"/>
        <v>0.18130683968114944</v>
      </c>
    </row>
    <row r="25" spans="12:27" ht="12.75">
      <c r="L25" s="5"/>
      <c r="N25" s="30">
        <f t="shared" si="3"/>
        <v>4</v>
      </c>
      <c r="O25" s="34">
        <f>IF($F$9=0,IF(AND($H$9&gt;N25,$G$9&lt;N25),180,0),IF(((-SIN($E$9/$O$2)+COS($F$9/$O$2)*SIN(N25/$O$2))/(SIN($F$9/$O$2)*COS(N25/$O$2)))&gt;1,0,IF(((-SIN($E$9/$O$2)+COS($F$9/$O$2)*SIN(N25/$O$2))/(SIN($F$9/$O$2)*COS(N25/$O$2)))&lt;-1,180,IF(((-SIN($E$9/$O$2)+COS($F$9/$O$2)*SIN(N25/$O$2))/(SIN($F$9/$O$2)*COS(N25/$O$2)))=-1,180,(IF(((-SIN($E$9/$O$2)+COS($F$9/$O$2)*SIN(N25/$O$2))/(SIN($F$9/$O$2)*COS(N25/$O$2)))=1,0,DEGREES(ACOS((-SIN($E$9/$O$2)+COS($F$9/$O$2)*SIN(N25/$O$2))/(SIN($F$9/$O$2)*COS(N25/$O$2))))))))))</f>
        <v>112.74005677091023</v>
      </c>
      <c r="P25" s="34">
        <f>IF($F$9=0,0,IF(OR(((SIN($E$9/$O$2)+COS($F$9/$O$2)*SIN(N25/$O$2))/(SIN($F$9/$O$2)*COS(N25/$O$2)))&gt;1,((SIN($E$9/$O$2)+COS($F$9/$O$2)*SIN(N25/$O$2))/(SIN($F$9/$O$2)*COS(N25/$O$2)))&lt;-1),0,IF(((SIN($E$9/$O$2)+COS($F$9/$O$2)*SIN(N25/$O$2))/(SIN($F$9/$O$2)*COS(N25/$O$2)))=1,0,DEGREES(ACOS((SIN($E$9/$O$2)+COS($F$9/$O$2)*SIN(N25/$O$2))/(SIN($F$9/$O$2)*COS(N25/$O$2)))))))</f>
        <v>62.141116762368064</v>
      </c>
      <c r="Q25" s="32">
        <f t="shared" si="0"/>
        <v>0.2811052222696787</v>
      </c>
      <c r="S25" s="30">
        <f t="shared" si="4"/>
        <v>4</v>
      </c>
      <c r="T25" s="34">
        <f>IF($F$10=0,IF(AND($H$10&gt;S25,$G$10&lt;S25),180,0),IF(((-SIN($E$10/$O$2)+COS($F$10/$O$2)*SIN(S25/$O$2))/(SIN($F$10/$O$2)*COS(S25/$O$2)))&gt;1,0,IF(((-SIN($E$10/$O$2)+COS($F$10/$O$2)*SIN(S25/$O$2))/(SIN($F$10/$O$2)*COS(S25/$O$2)))&lt;-1,180,IF(((-SIN($E$10/$O$2)+COS($F$10/$O$2)*SIN(S25/$O$2))/(SIN($F$10/$O$2)*COS(S25/$O$2)))=-1,180,(IF(((-SIN($E$10/$O$2)+COS($F$10/$O$2)*SIN(S25/$O$2))/(SIN($F$10/$O$2)*COS(S25/$O$2)))=1,0,DEGREES(ACOS((-SIN($E$10/$O$2)+COS($F$10/$O$2)*SIN(S25/$O$2))/(SIN($F$10/$O$2)*COS(S25/$O$2))))))))))</f>
        <v>108.749217801562</v>
      </c>
      <c r="U25" s="36">
        <f>IF($F$10=0,0,IF(OR(((SIN($E$10/$O$2)+COS($F$10/$O$2)*SIN(S25/$O$2))/(SIN($F$10/$O$2)*COS(S25/$O$2)))&gt;1,((SIN($E$10/$O$2)+COS($F$10/$O$2)*SIN(S25/$O$2))/(SIN($F$10/$O$2)*COS(S25/$O$2)))&lt;-1),0,IF(((SIN($E$10/$O$2)+COS($F$10/$O$2)*SIN(S25/$O$2))/(SIN($F$10/$O$2)*COS(S25/$O$2)))=1,0,DEGREES(ACOS((SIN($E$10/$O$2)+COS($F$10/$O$2)*SIN(S25/$O$2))/(SIN($F$10/$O$2)*COS(S25/$O$2)))))))</f>
        <v>66.28602485271833</v>
      </c>
      <c r="V25" s="32">
        <f t="shared" si="1"/>
        <v>0.23590662749357594</v>
      </c>
      <c r="X25" s="30">
        <f t="shared" si="5"/>
        <v>4</v>
      </c>
      <c r="Y25" s="34">
        <f>IF($F$11=0,IF(AND($H$11&gt;X25,$G$11&lt;X25),180,0),IF(((-SIN($E$11/$O$2)+COS($F$11/$O$2)*SIN(X25/$O$2))/(SIN($F$11/$O$2)*COS(X25/$O$2)))&gt;1,0,IF(((-SIN($E$11/$O$2)+COS($F$11/$O$2)*SIN(X25/$O$2))/(SIN($F$11/$O$2)*COS(X25/$O$2)))&lt;-1,180,IF(((-SIN($E$11/$O$2)+COS($F$11/$O$2)*SIN(X25/$O$2))/(SIN($F$11/$O$2)*COS(X25/$O$2)))=-1,180,(IF(((-SIN($E$11/$O$2)+COS($F$11/$O$2)*SIN(X25/$O$2))/(SIN($F$11/$O$2)*COS(X25/$O$2)))=1,0,DEGREES(ACOS((-SIN($E$11/$O$2)+COS($F$11/$O$2)*SIN(X25/$O$2))/(SIN($F$11/$O$2)*COS(X25/$O$2))))))))))</f>
        <v>103.91958805623027</v>
      </c>
      <c r="Z25" s="36">
        <f>IF($F$11=0,0,IF(OR(((SIN($E$11/$O$2)+COS($F$11/$O$2)*SIN(X25/$O$2))/(SIN($F$11/$O$2)*COS(X25/$O$2)))&gt;1,((SIN($E$11/$O$2)+COS($F$11/$O$2)*SIN(X25/$O$2))/(SIN($F$11/$O$2)*COS(X25/$O$2)))&lt;-1),0,IF(((SIN($E$11/$O$2)+COS($F$11/$O$2)*SIN(X25/$O$2))/(SIN($F$11/$O$2)*COS(X25/$O$2)))=1,0,DEGREES(ACOS((SIN($E$11/$O$2)+COS($F$11/$O$2)*SIN(X25/$O$2))/(SIN($F$11/$O$2)*COS(X25/$O$2)))))))</f>
        <v>71.25816846446075</v>
      </c>
      <c r="AA25" s="32">
        <f t="shared" si="2"/>
        <v>0.1814523310653862</v>
      </c>
    </row>
    <row r="26" spans="12:27" ht="12.75">
      <c r="L26" s="5"/>
      <c r="N26" s="30">
        <f t="shared" si="3"/>
        <v>4.5</v>
      </c>
      <c r="O26" s="34">
        <f>IF($F$9=0,IF(AND($H$9&gt;N26,$G$9&lt;N26),180,0),IF(((-SIN($E$9/$O$2)+COS($F$9/$O$2)*SIN(N26/$O$2))/(SIN($F$9/$O$2)*COS(N26/$O$2)))&gt;1,0,IF(((-SIN($E$9/$O$2)+COS($F$9/$O$2)*SIN(N26/$O$2))/(SIN($F$9/$O$2)*COS(N26/$O$2)))&lt;-1,180,IF(((-SIN($E$9/$O$2)+COS($F$9/$O$2)*SIN(N26/$O$2))/(SIN($F$9/$O$2)*COS(N26/$O$2)))=-1,180,(IF(((-SIN($E$9/$O$2)+COS($F$9/$O$2)*SIN(N26/$O$2))/(SIN($F$9/$O$2)*COS(N26/$O$2)))=1,0,DEGREES(ACOS((-SIN($E$9/$O$2)+COS($F$9/$O$2)*SIN(N26/$O$2))/(SIN($F$9/$O$2)*COS(N26/$O$2))))))))))</f>
        <v>112.44284772065444</v>
      </c>
      <c r="P26" s="34">
        <f>IF($F$9=0,0,IF(OR(((SIN($E$9/$O$2)+COS($F$9/$O$2)*SIN(N26/$O$2))/(SIN($F$9/$O$2)*COS(N26/$O$2)))&gt;1,((SIN($E$9/$O$2)+COS($F$9/$O$2)*SIN(N26/$O$2))/(SIN($F$9/$O$2)*COS(N26/$O$2)))&lt;-1),0,IF(((SIN($E$9/$O$2)+COS($F$9/$O$2)*SIN(N26/$O$2))/(SIN($F$9/$O$2)*COS(N26/$O$2)))=1,0,DEGREES(ACOS((SIN($E$9/$O$2)+COS($F$9/$O$2)*SIN(N26/$O$2))/(SIN($F$9/$O$2)*COS(N26/$O$2)))))))</f>
        <v>61.79428779107456</v>
      </c>
      <c r="Q26" s="32">
        <f t="shared" si="0"/>
        <v>0.281380888497666</v>
      </c>
      <c r="S26" s="30">
        <f t="shared" si="4"/>
        <v>4.5</v>
      </c>
      <c r="T26" s="34">
        <f>IF($F$10=0,IF(AND($H$10&gt;S26,$G$10&lt;S26),180,0),IF(((-SIN($E$10/$O$2)+COS($F$10/$O$2)*SIN(S26/$O$2))/(SIN($F$10/$O$2)*COS(S26/$O$2)))&gt;1,0,IF(((-SIN($E$10/$O$2)+COS($F$10/$O$2)*SIN(S26/$O$2))/(SIN($F$10/$O$2)*COS(S26/$O$2)))&lt;-1,180,IF(((-SIN($E$10/$O$2)+COS($F$10/$O$2)*SIN(S26/$O$2))/(SIN($F$10/$O$2)*COS(S26/$O$2)))=-1,180,(IF(((-SIN($E$10/$O$2)+COS($F$10/$O$2)*SIN(S26/$O$2))/(SIN($F$10/$O$2)*COS(S26/$O$2)))=1,0,DEGREES(ACOS((-SIN($E$10/$O$2)+COS($F$10/$O$2)*SIN(S26/$O$2))/(SIN($F$10/$O$2)*COS(S26/$O$2))))))))))</f>
        <v>108.4571325117438</v>
      </c>
      <c r="U26" s="36">
        <f>IF($F$10=0,0,IF(OR(((SIN($E$10/$O$2)+COS($F$10/$O$2)*SIN(S26/$O$2))/(SIN($F$10/$O$2)*COS(S26/$O$2)))&gt;1,((SIN($E$10/$O$2)+COS($F$10/$O$2)*SIN(S26/$O$2))/(SIN($F$10/$O$2)*COS(S26/$O$2)))&lt;-1),0,IF(((SIN($E$10/$O$2)+COS($F$10/$O$2)*SIN(S26/$O$2))/(SIN($F$10/$O$2)*COS(S26/$O$2)))=1,0,DEGREES(ACOS((SIN($E$10/$O$2)+COS($F$10/$O$2)*SIN(S26/$O$2))/(SIN($F$10/$O$2)*COS(S26/$O$2)))))))</f>
        <v>65.95387150858255</v>
      </c>
      <c r="V26" s="32">
        <f t="shared" si="1"/>
        <v>0.23612922779534024</v>
      </c>
      <c r="X26" s="30">
        <f t="shared" si="5"/>
        <v>4.5</v>
      </c>
      <c r="Y26" s="34">
        <f>IF($F$11=0,IF(AND($H$11&gt;X26,$G$11&lt;X26),180,0),IF(((-SIN($E$11/$O$2)+COS($F$11/$O$2)*SIN(X26/$O$2))/(SIN($F$11/$O$2)*COS(X26/$O$2)))&gt;1,0,IF(((-SIN($E$11/$O$2)+COS($F$11/$O$2)*SIN(X26/$O$2))/(SIN($F$11/$O$2)*COS(X26/$O$2)))&lt;-1,180,IF(((-SIN($E$11/$O$2)+COS($F$11/$O$2)*SIN(X26/$O$2))/(SIN($F$11/$O$2)*COS(X26/$O$2)))=-1,180,(IF(((-SIN($E$11/$O$2)+COS($F$11/$O$2)*SIN(X26/$O$2))/(SIN($F$11/$O$2)*COS(X26/$O$2)))=1,0,DEGREES(ACOS((-SIN($E$11/$O$2)+COS($F$11/$O$2)*SIN(X26/$O$2))/(SIN($F$11/$O$2)*COS(X26/$O$2))))))))))</f>
        <v>103.63147092537936</v>
      </c>
      <c r="Z26" s="36">
        <f>IF($F$11=0,0,IF(OR(((SIN($E$11/$O$2)+COS($F$11/$O$2)*SIN(X26/$O$2))/(SIN($F$11/$O$2)*COS(X26/$O$2)))&gt;1,((SIN($E$11/$O$2)+COS($F$11/$O$2)*SIN(X26/$O$2))/(SIN($F$11/$O$2)*COS(X26/$O$2)))&lt;-1),0,IF(((SIN($E$11/$O$2)+COS($F$11/$O$2)*SIN(X26/$O$2))/(SIN($F$11/$O$2)*COS(X26/$O$2)))=1,0,DEGREES(ACOS((SIN($E$11/$O$2)+COS($F$11/$O$2)*SIN(X26/$O$2))/(SIN($F$11/$O$2)*COS(X26/$O$2)))))))</f>
        <v>70.94031664039687</v>
      </c>
      <c r="AA26" s="32">
        <f t="shared" si="2"/>
        <v>0.18161752380545826</v>
      </c>
    </row>
    <row r="27" spans="12:27" ht="12.75">
      <c r="L27" s="5"/>
      <c r="N27" s="30">
        <f t="shared" si="3"/>
        <v>5</v>
      </c>
      <c r="O27" s="34">
        <f>IF($F$9=0,IF(AND($H$9&gt;N27,$G$9&lt;N27),180,0),IF(((-SIN($E$9/$O$2)+COS($F$9/$O$2)*SIN(N27/$O$2))/(SIN($F$9/$O$2)*COS(N27/$O$2)))&gt;1,0,IF(((-SIN($E$9/$O$2)+COS($F$9/$O$2)*SIN(N27/$O$2))/(SIN($F$9/$O$2)*COS(N27/$O$2)))&lt;-1,180,IF(((-SIN($E$9/$O$2)+COS($F$9/$O$2)*SIN(N27/$O$2))/(SIN($F$9/$O$2)*COS(N27/$O$2)))=-1,180,(IF(((-SIN($E$9/$O$2)+COS($F$9/$O$2)*SIN(N27/$O$2))/(SIN($F$9/$O$2)*COS(N27/$O$2)))=1,0,DEGREES(ACOS((-SIN($E$9/$O$2)+COS($F$9/$O$2)*SIN(N27/$O$2))/(SIN($F$9/$O$2)*COS(N27/$O$2))))))))))</f>
        <v>112.14788081756903</v>
      </c>
      <c r="P27" s="34">
        <f>IF($F$9=0,0,IF(OR(((SIN($E$9/$O$2)+COS($F$9/$O$2)*SIN(N27/$O$2))/(SIN($F$9/$O$2)*COS(N27/$O$2)))&gt;1,((SIN($E$9/$O$2)+COS($F$9/$O$2)*SIN(N27/$O$2))/(SIN($F$9/$O$2)*COS(N27/$O$2)))&lt;-1),0,IF(((SIN($E$9/$O$2)+COS($F$9/$O$2)*SIN(N27/$O$2))/(SIN($F$9/$O$2)*COS(N27/$O$2)))=1,0,DEGREES(ACOS((SIN($E$9/$O$2)+COS($F$9/$O$2)*SIN(N27/$O$2))/(SIN($F$9/$O$2)*COS(N27/$O$2)))))))</f>
        <v>61.44372636884113</v>
      </c>
      <c r="Q27" s="32">
        <f t="shared" si="0"/>
        <v>0.2816897469373772</v>
      </c>
      <c r="S27" s="30">
        <f t="shared" si="4"/>
        <v>5</v>
      </c>
      <c r="T27" s="34">
        <f>IF($F$10=0,IF(AND($H$10&gt;S27,$G$10&lt;S27),180,0),IF(((-SIN($E$10/$O$2)+COS($F$10/$O$2)*SIN(S27/$O$2))/(SIN($F$10/$O$2)*COS(S27/$O$2)))&gt;1,0,IF(((-SIN($E$10/$O$2)+COS($F$10/$O$2)*SIN(S27/$O$2))/(SIN($F$10/$O$2)*COS(S27/$O$2)))&lt;-1,180,IF(((-SIN($E$10/$O$2)+COS($F$10/$O$2)*SIN(S27/$O$2))/(SIN($F$10/$O$2)*COS(S27/$O$2)))=-1,180,(IF(((-SIN($E$10/$O$2)+COS($F$10/$O$2)*SIN(S27/$O$2))/(SIN($F$10/$O$2)*COS(S27/$O$2)))=1,0,DEGREES(ACOS((-SIN($E$10/$O$2)+COS($F$10/$O$2)*SIN(S27/$O$2))/(SIN($F$10/$O$2)*COS(S27/$O$2))))))))))</f>
        <v>108.16680661242654</v>
      </c>
      <c r="U27" s="36">
        <f>IF($F$10=0,0,IF(OR(((SIN($E$10/$O$2)+COS($F$10/$O$2)*SIN(S27/$O$2))/(SIN($F$10/$O$2)*COS(S27/$O$2)))&gt;1,((SIN($E$10/$O$2)+COS($F$10/$O$2)*SIN(S27/$O$2))/(SIN($F$10/$O$2)*COS(S27/$O$2)))&lt;-1),0,IF(((SIN($E$10/$O$2)+COS($F$10/$O$2)*SIN(S27/$O$2))/(SIN($F$10/$O$2)*COS(S27/$O$2)))=1,0,DEGREES(ACOS((SIN($E$10/$O$2)+COS($F$10/$O$2)*SIN(S27/$O$2))/(SIN($F$10/$O$2)*COS(S27/$O$2)))))))</f>
        <v>65.61866282128221</v>
      </c>
      <c r="V27" s="32">
        <f t="shared" si="1"/>
        <v>0.23637857661746847</v>
      </c>
      <c r="X27" s="30">
        <f t="shared" si="5"/>
        <v>5</v>
      </c>
      <c r="Y27" s="34">
        <f>IF($F$11=0,IF(AND($H$11&gt;X27,$G$11&lt;X27),180,0),IF(((-SIN($E$11/$O$2)+COS($F$11/$O$2)*SIN(X27/$O$2))/(SIN($F$11/$O$2)*COS(X27/$O$2)))&gt;1,0,IF(((-SIN($E$11/$O$2)+COS($F$11/$O$2)*SIN(X27/$O$2))/(SIN($F$11/$O$2)*COS(X27/$O$2)))&lt;-1,180,IF(((-SIN($E$11/$O$2)+COS($F$11/$O$2)*SIN(X27/$O$2))/(SIN($F$11/$O$2)*COS(X27/$O$2)))=-1,180,(IF(((-SIN($E$11/$O$2)+COS($F$11/$O$2)*SIN(X27/$O$2))/(SIN($F$11/$O$2)*COS(X27/$O$2)))=1,0,DEGREES(ACOS((-SIN($E$11/$O$2)+COS($F$11/$O$2)*SIN(X27/$O$2))/(SIN($F$11/$O$2)*COS(X27/$O$2))))))))))</f>
        <v>103.34457093256447</v>
      </c>
      <c r="Z27" s="36">
        <f>IF($F$11=0,0,IF(OR(((SIN($E$11/$O$2)+COS($F$11/$O$2)*SIN(X27/$O$2))/(SIN($F$11/$O$2)*COS(X27/$O$2)))&gt;1,((SIN($E$11/$O$2)+COS($F$11/$O$2)*SIN(X27/$O$2))/(SIN($F$11/$O$2)*COS(X27/$O$2)))&lt;-1),0,IF(((SIN($E$11/$O$2)+COS($F$11/$O$2)*SIN(X27/$O$2))/(SIN($F$11/$O$2)*COS(X27/$O$2)))=1,0,DEGREES(ACOS((SIN($E$11/$O$2)+COS($F$11/$O$2)*SIN(X27/$O$2))/(SIN($F$11/$O$2)*COS(X27/$O$2)))))))</f>
        <v>70.62011505382674</v>
      </c>
      <c r="AA27" s="32">
        <f t="shared" si="2"/>
        <v>0.18180253265965404</v>
      </c>
    </row>
    <row r="28" spans="12:27" ht="12.75">
      <c r="L28" s="5"/>
      <c r="N28" s="30">
        <f t="shared" si="3"/>
        <v>5.5</v>
      </c>
      <c r="O28" s="34">
        <f>IF($F$9=0,IF(AND($H$9&gt;N28,$G$9&lt;N28),180,0),IF(((-SIN($E$9/$O$2)+COS($F$9/$O$2)*SIN(N28/$O$2))/(SIN($F$9/$O$2)*COS(N28/$O$2)))&gt;1,0,IF(((-SIN($E$9/$O$2)+COS($F$9/$O$2)*SIN(N28/$O$2))/(SIN($F$9/$O$2)*COS(N28/$O$2)))&lt;-1,180,IF(((-SIN($E$9/$O$2)+COS($F$9/$O$2)*SIN(N28/$O$2))/(SIN($F$9/$O$2)*COS(N28/$O$2)))=-1,180,(IF(((-SIN($E$9/$O$2)+COS($F$9/$O$2)*SIN(N28/$O$2))/(SIN($F$9/$O$2)*COS(N28/$O$2)))=1,0,DEGREES(ACOS((-SIN($E$9/$O$2)+COS($F$9/$O$2)*SIN(N28/$O$2))/(SIN($F$9/$O$2)*COS(N28/$O$2))))))))))</f>
        <v>111.8550927669801</v>
      </c>
      <c r="P28" s="34">
        <f>IF($F$9=0,0,IF(OR(((SIN($E$9/$O$2)+COS($F$9/$O$2)*SIN(N28/$O$2))/(SIN($F$9/$O$2)*COS(N28/$O$2)))&gt;1,((SIN($E$9/$O$2)+COS($F$9/$O$2)*SIN(N28/$O$2))/(SIN($F$9/$O$2)*COS(N28/$O$2)))&lt;-1),0,IF(((SIN($E$9/$O$2)+COS($F$9/$O$2)*SIN(N28/$O$2))/(SIN($F$9/$O$2)*COS(N28/$O$2)))=1,0,DEGREES(ACOS((SIN($E$9/$O$2)+COS($F$9/$O$2)*SIN(N28/$O$2))/(SIN($F$9/$O$2)*COS(N28/$O$2)))))))</f>
        <v>61.08932268892963</v>
      </c>
      <c r="Q28" s="32">
        <f t="shared" si="0"/>
        <v>0.2820320559891693</v>
      </c>
      <c r="S28" s="30">
        <f t="shared" si="4"/>
        <v>5.5</v>
      </c>
      <c r="T28" s="34">
        <f>IF($F$10=0,IF(AND($H$10&gt;S28,$G$10&lt;S28),180,0),IF(((-SIN($E$10/$O$2)+COS($F$10/$O$2)*SIN(S28/$O$2))/(SIN($F$10/$O$2)*COS(S28/$O$2)))&gt;1,0,IF(((-SIN($E$10/$O$2)+COS($F$10/$O$2)*SIN(S28/$O$2))/(SIN($F$10/$O$2)*COS(S28/$O$2)))&lt;-1,180,IF(((-SIN($E$10/$O$2)+COS($F$10/$O$2)*SIN(S28/$O$2))/(SIN($F$10/$O$2)*COS(S28/$O$2)))=-1,180,(IF(((-SIN($E$10/$O$2)+COS($F$10/$O$2)*SIN(S28/$O$2))/(SIN($F$10/$O$2)*COS(S28/$O$2)))=1,0,DEGREES(ACOS((-SIN($E$10/$O$2)+COS($F$10/$O$2)*SIN(S28/$O$2))/(SIN($F$10/$O$2)*COS(S28/$O$2))))))))))</f>
        <v>107.87818242362515</v>
      </c>
      <c r="U28" s="36">
        <f>IF($F$10=0,0,IF(OR(((SIN($E$10/$O$2)+COS($F$10/$O$2)*SIN(S28/$O$2))/(SIN($F$10/$O$2)*COS(S28/$O$2)))&gt;1,((SIN($E$10/$O$2)+COS($F$10/$O$2)*SIN(S28/$O$2))/(SIN($F$10/$O$2)*COS(S28/$O$2)))&lt;-1),0,IF(((SIN($E$10/$O$2)+COS($F$10/$O$2)*SIN(S28/$O$2))/(SIN($F$10/$O$2)*COS(S28/$O$2)))=1,0,DEGREES(ACOS((SIN($E$10/$O$2)+COS($F$10/$O$2)*SIN(S28/$O$2))/(SIN($F$10/$O$2)*COS(S28/$O$2)))))))</f>
        <v>65.28030694589363</v>
      </c>
      <c r="V28" s="32">
        <f t="shared" si="1"/>
        <v>0.2366548637651751</v>
      </c>
      <c r="X28" s="30">
        <f t="shared" si="5"/>
        <v>5.5</v>
      </c>
      <c r="Y28" s="34">
        <f>IF($F$11=0,IF(AND($H$11&gt;X28,$G$11&lt;X28),180,0),IF(((-SIN($E$11/$O$2)+COS($F$11/$O$2)*SIN(X28/$O$2))/(SIN($F$11/$O$2)*COS(X28/$O$2)))&gt;1,0,IF(((-SIN($E$11/$O$2)+COS($F$11/$O$2)*SIN(X28/$O$2))/(SIN($F$11/$O$2)*COS(X28/$O$2)))&lt;-1,180,IF(((-SIN($E$11/$O$2)+COS($F$11/$O$2)*SIN(X28/$O$2))/(SIN($F$11/$O$2)*COS(X28/$O$2)))=-1,180,(IF(((-SIN($E$11/$O$2)+COS($F$11/$O$2)*SIN(X28/$O$2))/(SIN($F$11/$O$2)*COS(X28/$O$2)))=1,0,DEGREES(ACOS((-SIN($E$11/$O$2)+COS($F$11/$O$2)*SIN(X28/$O$2))/(SIN($F$11/$O$2)*COS(X28/$O$2))))))))))</f>
        <v>103.05883473256702</v>
      </c>
      <c r="Z28" s="36">
        <f>IF($F$11=0,0,IF(OR(((SIN($E$11/$O$2)+COS($F$11/$O$2)*SIN(X28/$O$2))/(SIN($F$11/$O$2)*COS(X28/$O$2)))&gt;1,((SIN($E$11/$O$2)+COS($F$11/$O$2)*SIN(X28/$O$2))/(SIN($F$11/$O$2)*COS(X28/$O$2)))&lt;-1),0,IF(((SIN($E$11/$O$2)+COS($F$11/$O$2)*SIN(X28/$O$2))/(SIN($F$11/$O$2)*COS(X28/$O$2)))=1,0,DEGREES(ACOS((SIN($E$11/$O$2)+COS($F$11/$O$2)*SIN(X28/$O$2))/(SIN($F$11/$O$2)*COS(X28/$O$2)))))))</f>
        <v>70.29748713138387</v>
      </c>
      <c r="AA28" s="32">
        <f t="shared" si="2"/>
        <v>0.1820074866732397</v>
      </c>
    </row>
    <row r="29" spans="12:27" ht="12.75">
      <c r="L29" s="5"/>
      <c r="N29" s="30">
        <f t="shared" si="3"/>
        <v>6</v>
      </c>
      <c r="O29" s="34">
        <f>IF($F$9=0,IF(AND($H$9&gt;N29,$G$9&lt;N29),180,0),IF(((-SIN($E$9/$O$2)+COS($F$9/$O$2)*SIN(N29/$O$2))/(SIN($F$9/$O$2)*COS(N29/$O$2)))&gt;1,0,IF(((-SIN($E$9/$O$2)+COS($F$9/$O$2)*SIN(N29/$O$2))/(SIN($F$9/$O$2)*COS(N29/$O$2)))&lt;-1,180,IF(((-SIN($E$9/$O$2)+COS($F$9/$O$2)*SIN(N29/$O$2))/(SIN($F$9/$O$2)*COS(N29/$O$2)))=-1,180,(IF(((-SIN($E$9/$O$2)+COS($F$9/$O$2)*SIN(N29/$O$2))/(SIN($F$9/$O$2)*COS(N29/$O$2)))=1,0,DEGREES(ACOS((-SIN($E$9/$O$2)+COS($F$9/$O$2)*SIN(N29/$O$2))/(SIN($F$9/$O$2)*COS(N29/$O$2))))))))))</f>
        <v>111.56442173039343</v>
      </c>
      <c r="P29" s="34">
        <f>IF($F$9=0,0,IF(OR(((SIN($E$9/$O$2)+COS($F$9/$O$2)*SIN(N29/$O$2))/(SIN($F$9/$O$2)*COS(N29/$O$2)))&gt;1,((SIN($E$9/$O$2)+COS($F$9/$O$2)*SIN(N29/$O$2))/(SIN($F$9/$O$2)*COS(N29/$O$2)))&lt;-1),0,IF(((SIN($E$9/$O$2)+COS($F$9/$O$2)*SIN(N29/$O$2))/(SIN($F$9/$O$2)*COS(N29/$O$2)))=1,0,DEGREES(ACOS((SIN($E$9/$O$2)+COS($F$9/$O$2)*SIN(N29/$O$2))/(SIN($F$9/$O$2)*COS(N29/$O$2)))))))</f>
        <v>60.73096304300352</v>
      </c>
      <c r="Q29" s="32">
        <f t="shared" si="0"/>
        <v>0.28240810381883286</v>
      </c>
      <c r="S29" s="30">
        <f t="shared" si="4"/>
        <v>6</v>
      </c>
      <c r="T29" s="34">
        <f>IF($F$10=0,IF(AND($H$10&gt;S29,$G$10&lt;S29),180,0),IF(((-SIN($E$10/$O$2)+COS($F$10/$O$2)*SIN(S29/$O$2))/(SIN($F$10/$O$2)*COS(S29/$O$2)))&gt;1,0,IF(((-SIN($E$10/$O$2)+COS($F$10/$O$2)*SIN(S29/$O$2))/(SIN($F$10/$O$2)*COS(S29/$O$2)))&lt;-1,180,IF(((-SIN($E$10/$O$2)+COS($F$10/$O$2)*SIN(S29/$O$2))/(SIN($F$10/$O$2)*COS(S29/$O$2)))=-1,180,(IF(((-SIN($E$10/$O$2)+COS($F$10/$O$2)*SIN(S29/$O$2))/(SIN($F$10/$O$2)*COS(S29/$O$2)))=1,0,DEGREES(ACOS((-SIN($E$10/$O$2)+COS($F$10/$O$2)*SIN(S29/$O$2))/(SIN($F$10/$O$2)*COS(S29/$O$2))))))))))</f>
        <v>107.59120331546927</v>
      </c>
      <c r="U29" s="36">
        <f>IF($F$10=0,0,IF(OR(((SIN($E$10/$O$2)+COS($F$10/$O$2)*SIN(S29/$O$2))/(SIN($F$10/$O$2)*COS(S29/$O$2)))&gt;1,((SIN($E$10/$O$2)+COS($F$10/$O$2)*SIN(S29/$O$2))/(SIN($F$10/$O$2)*COS(S29/$O$2)))&lt;-1),0,IF(((SIN($E$10/$O$2)+COS($F$10/$O$2)*SIN(S29/$O$2))/(SIN($F$10/$O$2)*COS(S29/$O$2)))=1,0,DEGREES(ACOS((SIN($E$10/$O$2)+COS($F$10/$O$2)*SIN(S29/$O$2))/(SIN($F$10/$O$2)*COS(S29/$O$2)))))))</f>
        <v>64.93870919647992</v>
      </c>
      <c r="V29" s="32">
        <f t="shared" si="1"/>
        <v>0.23695830066105195</v>
      </c>
      <c r="X29" s="30">
        <f t="shared" si="5"/>
        <v>6</v>
      </c>
      <c r="Y29" s="34">
        <f>IF($F$11=0,IF(AND($H$11&gt;X29,$G$11&lt;X29),180,0),IF(((-SIN($E$11/$O$2)+COS($F$11/$O$2)*SIN(X29/$O$2))/(SIN($F$11/$O$2)*COS(X29/$O$2)))&gt;1,0,IF(((-SIN($E$11/$O$2)+COS($F$11/$O$2)*SIN(X29/$O$2))/(SIN($F$11/$O$2)*COS(X29/$O$2)))&lt;-1,180,IF(((-SIN($E$11/$O$2)+COS($F$11/$O$2)*SIN(X29/$O$2))/(SIN($F$11/$O$2)*COS(X29/$O$2)))=-1,180,(IF(((-SIN($E$11/$O$2)+COS($F$11/$O$2)*SIN(X29/$O$2))/(SIN($F$11/$O$2)*COS(X29/$O$2)))=1,0,DEGREES(ACOS((-SIN($E$11/$O$2)+COS($F$11/$O$2)*SIN(X29/$O$2))/(SIN($F$11/$O$2)*COS(X29/$O$2))))))))))</f>
        <v>102.77420963416353</v>
      </c>
      <c r="Z29" s="36">
        <f>IF($F$11=0,0,IF(OR(((SIN($E$11/$O$2)+COS($F$11/$O$2)*SIN(X29/$O$2))/(SIN($F$11/$O$2)*COS(X29/$O$2)))&gt;1,((SIN($E$11/$O$2)+COS($F$11/$O$2)*SIN(X29/$O$2))/(SIN($F$11/$O$2)*COS(X29/$O$2)))&lt;-1),0,IF(((SIN($E$11/$O$2)+COS($F$11/$O$2)*SIN(X29/$O$2))/(SIN($F$11/$O$2)*COS(X29/$O$2)))=1,0,DEGREES(ACOS((SIN($E$11/$O$2)+COS($F$11/$O$2)*SIN(X29/$O$2))/(SIN($F$11/$O$2)*COS(X29/$O$2)))))))</f>
        <v>69.97235433344713</v>
      </c>
      <c r="AA29" s="32">
        <f t="shared" si="2"/>
        <v>0.18223252944842444</v>
      </c>
    </row>
    <row r="30" spans="12:27" ht="12.75">
      <c r="L30" s="5"/>
      <c r="N30" s="30">
        <f t="shared" si="3"/>
        <v>6.5</v>
      </c>
      <c r="O30" s="34">
        <f>IF($F$9=0,IF(AND($H$9&gt;N30,$G$9&lt;N30),180,0),IF(((-SIN($E$9/$O$2)+COS($F$9/$O$2)*SIN(N30/$O$2))/(SIN($F$9/$O$2)*COS(N30/$O$2)))&gt;1,0,IF(((-SIN($E$9/$O$2)+COS($F$9/$O$2)*SIN(N30/$O$2))/(SIN($F$9/$O$2)*COS(N30/$O$2)))&lt;-1,180,IF(((-SIN($E$9/$O$2)+COS($F$9/$O$2)*SIN(N30/$O$2))/(SIN($F$9/$O$2)*COS(N30/$O$2)))=-1,180,(IF(((-SIN($E$9/$O$2)+COS($F$9/$O$2)*SIN(N30/$O$2))/(SIN($F$9/$O$2)*COS(N30/$O$2)))=1,0,DEGREES(ACOS((-SIN($E$9/$O$2)+COS($F$9/$O$2)*SIN(N30/$O$2))/(SIN($F$9/$O$2)*COS(N30/$O$2))))))))))</f>
        <v>111.27580725714812</v>
      </c>
      <c r="P30" s="34">
        <f>IF($F$9=0,0,IF(OR(((SIN($E$9/$O$2)+COS($F$9/$O$2)*SIN(N30/$O$2))/(SIN($F$9/$O$2)*COS(N30/$O$2)))&gt;1,((SIN($E$9/$O$2)+COS($F$9/$O$2)*SIN(N30/$O$2))/(SIN($F$9/$O$2)*COS(N30/$O$2)))&lt;-1),0,IF(((SIN($E$9/$O$2)+COS($F$9/$O$2)*SIN(N30/$O$2))/(SIN($F$9/$O$2)*COS(N30/$O$2)))=1,0,DEGREES(ACOS((SIN($E$9/$O$2)+COS($F$9/$O$2)*SIN(N30/$O$2))/(SIN($F$9/$O$2)*COS(N30/$O$2)))))))</f>
        <v>60.36852960716356</v>
      </c>
      <c r="Q30" s="32">
        <f t="shared" si="0"/>
        <v>0.28281820916658085</v>
      </c>
      <c r="S30" s="30">
        <f t="shared" si="4"/>
        <v>6.5</v>
      </c>
      <c r="T30" s="34">
        <f>IF($F$10=0,IF(AND($H$10&gt;S30,$G$10&lt;S30),180,0),IF(((-SIN($E$10/$O$2)+COS($F$10/$O$2)*SIN(S30/$O$2))/(SIN($F$10/$O$2)*COS(S30/$O$2)))&gt;1,0,IF(((-SIN($E$10/$O$2)+COS($F$10/$O$2)*SIN(S30/$O$2))/(SIN($F$10/$O$2)*COS(S30/$O$2)))&lt;-1,180,IF(((-SIN($E$10/$O$2)+COS($F$10/$O$2)*SIN(S30/$O$2))/(SIN($F$10/$O$2)*COS(S30/$O$2)))=-1,180,(IF(((-SIN($E$10/$O$2)+COS($F$10/$O$2)*SIN(S30/$O$2))/(SIN($F$10/$O$2)*COS(S30/$O$2)))=1,0,DEGREES(ACOS((-SIN($E$10/$O$2)+COS($F$10/$O$2)*SIN(S30/$O$2))/(SIN($F$10/$O$2)*COS(S30/$O$2))))))))))</f>
        <v>107.3058136533696</v>
      </c>
      <c r="U30" s="36">
        <f>IF($F$10=0,0,IF(OR(((SIN($E$10/$O$2)+COS($F$10/$O$2)*SIN(S30/$O$2))/(SIN($F$10/$O$2)*COS(S30/$O$2)))&gt;1,((SIN($E$10/$O$2)+COS($F$10/$O$2)*SIN(S30/$O$2))/(SIN($F$10/$O$2)*COS(S30/$O$2)))&lt;-1),0,IF(((SIN($E$10/$O$2)+COS($F$10/$O$2)*SIN(S30/$O$2))/(SIN($F$10/$O$2)*COS(S30/$O$2)))=1,0,DEGREES(ACOS((SIN($E$10/$O$2)+COS($F$10/$O$2)*SIN(S30/$O$2))/(SIN($F$10/$O$2)*COS(S30/$O$2)))))))</f>
        <v>64.59377189897523</v>
      </c>
      <c r="V30" s="32">
        <f t="shared" si="1"/>
        <v>0.23728912085774645</v>
      </c>
      <c r="X30" s="30">
        <f t="shared" si="5"/>
        <v>6.5</v>
      </c>
      <c r="Y30" s="34">
        <f>IF($F$11=0,IF(AND($H$11&gt;X30,$G$11&lt;X30),180,0),IF(((-SIN($E$11/$O$2)+COS($F$11/$O$2)*SIN(X30/$O$2))/(SIN($F$11/$O$2)*COS(X30/$O$2)))&gt;1,0,IF(((-SIN($E$11/$O$2)+COS($F$11/$O$2)*SIN(X30/$O$2))/(SIN($F$11/$O$2)*COS(X30/$O$2)))&lt;-1,180,IF(((-SIN($E$11/$O$2)+COS($F$11/$O$2)*SIN(X30/$O$2))/(SIN($F$11/$O$2)*COS(X30/$O$2)))=-1,180,(IF(((-SIN($E$11/$O$2)+COS($F$11/$O$2)*SIN(X30/$O$2))/(SIN($F$11/$O$2)*COS(X30/$O$2)))=1,0,DEGREES(ACOS((-SIN($E$11/$O$2)+COS($F$11/$O$2)*SIN(X30/$O$2))/(SIN($F$11/$O$2)*COS(X30/$O$2))))))))))</f>
        <v>102.49064355497491</v>
      </c>
      <c r="Z30" s="36">
        <f>IF($F$11=0,0,IF(OR(((SIN($E$11/$O$2)+COS($F$11/$O$2)*SIN(X30/$O$2))/(SIN($F$11/$O$2)*COS(X30/$O$2)))&gt;1,((SIN($E$11/$O$2)+COS($F$11/$O$2)*SIN(X30/$O$2))/(SIN($F$11/$O$2)*COS(X30/$O$2)))&lt;-1),0,IF(((SIN($E$11/$O$2)+COS($F$11/$O$2)*SIN(X30/$O$2))/(SIN($F$11/$O$2)*COS(X30/$O$2)))=1,0,DEGREES(ACOS((SIN($E$11/$O$2)+COS($F$11/$O$2)*SIN(X30/$O$2))/(SIN($F$11/$O$2)*COS(X30/$O$2)))))))</f>
        <v>69.64463605450612</v>
      </c>
      <c r="AA30" s="32">
        <f t="shared" si="2"/>
        <v>0.18247781944704883</v>
      </c>
    </row>
    <row r="31" spans="12:27" ht="12.75">
      <c r="L31" s="5"/>
      <c r="N31" s="30">
        <f t="shared" si="3"/>
        <v>7</v>
      </c>
      <c r="O31" s="34">
        <f>IF($F$9=0,IF(AND($H$9&gt;N31,$G$9&lt;N31),180,0),IF(((-SIN($E$9/$O$2)+COS($F$9/$O$2)*SIN(N31/$O$2))/(SIN($F$9/$O$2)*COS(N31/$O$2)))&gt;1,0,IF(((-SIN($E$9/$O$2)+COS($F$9/$O$2)*SIN(N31/$O$2))/(SIN($F$9/$O$2)*COS(N31/$O$2)))&lt;-1,180,IF(((-SIN($E$9/$O$2)+COS($F$9/$O$2)*SIN(N31/$O$2))/(SIN($F$9/$O$2)*COS(N31/$O$2)))=-1,180,(IF(((-SIN($E$9/$O$2)+COS($F$9/$O$2)*SIN(N31/$O$2))/(SIN($F$9/$O$2)*COS(N31/$O$2)))=1,0,DEGREES(ACOS((-SIN($E$9/$O$2)+COS($F$9/$O$2)*SIN(N31/$O$2))/(SIN($F$9/$O$2)*COS(N31/$O$2))))))))))</f>
        <v>110.9891902189675</v>
      </c>
      <c r="P31" s="34">
        <f>IF($F$9=0,0,IF(OR(((SIN($E$9/$O$2)+COS($F$9/$O$2)*SIN(N31/$O$2))/(SIN($F$9/$O$2)*COS(N31/$O$2)))&gt;1,((SIN($E$9/$O$2)+COS($F$9/$O$2)*SIN(N31/$O$2))/(SIN($F$9/$O$2)*COS(N31/$O$2)))&lt;-1),0,IF(((SIN($E$9/$O$2)+COS($F$9/$O$2)*SIN(N31/$O$2))/(SIN($F$9/$O$2)*COS(N31/$O$2)))=1,0,DEGREES(ACOS((SIN($E$9/$O$2)+COS($F$9/$O$2)*SIN(N31/$O$2))/(SIN($F$9/$O$2)*COS(N31/$O$2)))))))</f>
        <v>60.001900213479026</v>
      </c>
      <c r="Q31" s="32">
        <f t="shared" si="0"/>
        <v>0.2832627222527137</v>
      </c>
      <c r="S31" s="30">
        <f t="shared" si="4"/>
        <v>7</v>
      </c>
      <c r="T31" s="34">
        <f>IF($F$10=0,IF(AND($H$10&gt;S31,$G$10&lt;S31),180,0),IF(((-SIN($E$10/$O$2)+COS($F$10/$O$2)*SIN(S31/$O$2))/(SIN($F$10/$O$2)*COS(S31/$O$2)))&gt;1,0,IF(((-SIN($E$10/$O$2)+COS($F$10/$O$2)*SIN(S31/$O$2))/(SIN($F$10/$O$2)*COS(S31/$O$2)))&lt;-1,180,IF(((-SIN($E$10/$O$2)+COS($F$10/$O$2)*SIN(S31/$O$2))/(SIN($F$10/$O$2)*COS(S31/$O$2)))=-1,180,(IF(((-SIN($E$10/$O$2)+COS($F$10/$O$2)*SIN(S31/$O$2))/(SIN($F$10/$O$2)*COS(S31/$O$2)))=1,0,DEGREES(ACOS((-SIN($E$10/$O$2)+COS($F$10/$O$2)*SIN(S31/$O$2))/(SIN($F$10/$O$2)*COS(S31/$O$2))))))))))</f>
        <v>107.02195874505831</v>
      </c>
      <c r="U31" s="36">
        <f>IF($F$10=0,0,IF(OR(((SIN($E$10/$O$2)+COS($F$10/$O$2)*SIN(S31/$O$2))/(SIN($F$10/$O$2)*COS(S31/$O$2)))&gt;1,((SIN($E$10/$O$2)+COS($F$10/$O$2)*SIN(S31/$O$2))/(SIN($F$10/$O$2)*COS(S31/$O$2)))&lt;-1),0,IF(((SIN($E$10/$O$2)+COS($F$10/$O$2)*SIN(S31/$O$2))/(SIN($F$10/$O$2)*COS(S31/$O$2)))=1,0,DEGREES(ACOS((SIN($E$10/$O$2)+COS($F$10/$O$2)*SIN(S31/$O$2))/(SIN($F$10/$O$2)*COS(S31/$O$2)))))))</f>
        <v>64.24539423525522</v>
      </c>
      <c r="V31" s="32">
        <f t="shared" si="1"/>
        <v>0.2376475806100172</v>
      </c>
      <c r="X31" s="30">
        <f t="shared" si="5"/>
        <v>7</v>
      </c>
      <c r="Y31" s="34">
        <f>IF($F$11=0,IF(AND($H$11&gt;X31,$G$11&lt;X31),180,0),IF(((-SIN($E$11/$O$2)+COS($F$11/$O$2)*SIN(X31/$O$2))/(SIN($F$11/$O$2)*COS(X31/$O$2)))&gt;1,0,IF(((-SIN($E$11/$O$2)+COS($F$11/$O$2)*SIN(X31/$O$2))/(SIN($F$11/$O$2)*COS(X31/$O$2)))&lt;-1,180,IF(((-SIN($E$11/$O$2)+COS($F$11/$O$2)*SIN(X31/$O$2))/(SIN($F$11/$O$2)*COS(X31/$O$2)))=-1,180,(IF(((-SIN($E$11/$O$2)+COS($F$11/$O$2)*SIN(X31/$O$2))/(SIN($F$11/$O$2)*COS(X31/$O$2)))=1,0,DEGREES(ACOS((-SIN($E$11/$O$2)+COS($F$11/$O$2)*SIN(X31/$O$2))/(SIN($F$11/$O$2)*COS(X31/$O$2))))))))))</f>
        <v>102.20808497735055</v>
      </c>
      <c r="Z31" s="36">
        <f>IF($F$11=0,0,IF(OR(((SIN($E$11/$O$2)+COS($F$11/$O$2)*SIN(X31/$O$2))/(SIN($F$11/$O$2)*COS(X31/$O$2)))&gt;1,((SIN($E$11/$O$2)+COS($F$11/$O$2)*SIN(X31/$O$2))/(SIN($F$11/$O$2)*COS(X31/$O$2)))&lt;-1),0,IF(((SIN($E$11/$O$2)+COS($F$11/$O$2)*SIN(X31/$O$2))/(SIN($F$11/$O$2)*COS(X31/$O$2)))=1,0,DEGREES(ACOS((SIN($E$11/$O$2)+COS($F$11/$O$2)*SIN(X31/$O$2))/(SIN($F$11/$O$2)*COS(X31/$O$2)))))))</f>
        <v>69.31424951842331</v>
      </c>
      <c r="AA31" s="32">
        <f t="shared" si="2"/>
        <v>0.18274353032737356</v>
      </c>
    </row>
    <row r="32" spans="12:27" ht="12.75">
      <c r="L32" s="5"/>
      <c r="N32" s="30">
        <f t="shared" si="3"/>
        <v>7.5</v>
      </c>
      <c r="O32" s="34">
        <f>IF($F$9=0,IF(AND($H$9&gt;N32,$G$9&lt;N32),180,0),IF(((-SIN($E$9/$O$2)+COS($F$9/$O$2)*SIN(N32/$O$2))/(SIN($F$9/$O$2)*COS(N32/$O$2)))&gt;1,0,IF(((-SIN($E$9/$O$2)+COS($F$9/$O$2)*SIN(N32/$O$2))/(SIN($F$9/$O$2)*COS(N32/$O$2)))&lt;-1,180,IF(((-SIN($E$9/$O$2)+COS($F$9/$O$2)*SIN(N32/$O$2))/(SIN($F$9/$O$2)*COS(N32/$O$2)))=-1,180,(IF(((-SIN($E$9/$O$2)+COS($F$9/$O$2)*SIN(N32/$O$2))/(SIN($F$9/$O$2)*COS(N32/$O$2)))=1,0,DEGREES(ACOS((-SIN($E$9/$O$2)+COS($F$9/$O$2)*SIN(N32/$O$2))/(SIN($F$9/$O$2)*COS(N32/$O$2))))))))))</f>
        <v>110.7045127472174</v>
      </c>
      <c r="P32" s="34">
        <f>IF($F$9=0,0,IF(OR(((SIN($E$9/$O$2)+COS($F$9/$O$2)*SIN(N32/$O$2))/(SIN($F$9/$O$2)*COS(N32/$O$2)))&gt;1,((SIN($E$9/$O$2)+COS($F$9/$O$2)*SIN(N32/$O$2))/(SIN($F$9/$O$2)*COS(N32/$O$2)))&lt;-1),0,IF(((SIN($E$9/$O$2)+COS($F$9/$O$2)*SIN(N32/$O$2))/(SIN($F$9/$O$2)*COS(N32/$O$2)))=1,0,DEGREES(ACOS((SIN($E$9/$O$2)+COS($F$9/$O$2)*SIN(N32/$O$2))/(SIN($F$9/$O$2)*COS(N32/$O$2)))))))</f>
        <v>59.63094810575519</v>
      </c>
      <c r="Q32" s="32">
        <f t="shared" si="0"/>
        <v>0.28374202578590113</v>
      </c>
      <c r="S32" s="30">
        <f t="shared" si="4"/>
        <v>7.5</v>
      </c>
      <c r="T32" s="34">
        <f>IF($F$10=0,IF(AND($H$10&gt;S32,$G$10&lt;S32),180,0),IF(((-SIN($E$10/$O$2)+COS($F$10/$O$2)*SIN(S32/$O$2))/(SIN($F$10/$O$2)*COS(S32/$O$2)))&gt;1,0,IF(((-SIN($E$10/$O$2)+COS($F$10/$O$2)*SIN(S32/$O$2))/(SIN($F$10/$O$2)*COS(S32/$O$2)))&lt;-1,180,IF(((-SIN($E$10/$O$2)+COS($F$10/$O$2)*SIN(S32/$O$2))/(SIN($F$10/$O$2)*COS(S32/$O$2)))=-1,180,(IF(((-SIN($E$10/$O$2)+COS($F$10/$O$2)*SIN(S32/$O$2))/(SIN($F$10/$O$2)*COS(S32/$O$2)))=1,0,DEGREES(ACOS((-SIN($E$10/$O$2)+COS($F$10/$O$2)*SIN(S32/$O$2))/(SIN($F$10/$O$2)*COS(S32/$O$2))))))))))</f>
        <v>106.73958478937287</v>
      </c>
      <c r="U32" s="36">
        <f>IF($F$10=0,0,IF(OR(((SIN($E$10/$O$2)+COS($F$10/$O$2)*SIN(S32/$O$2))/(SIN($F$10/$O$2)*COS(S32/$O$2)))&gt;1,((SIN($E$10/$O$2)+COS($F$10/$O$2)*SIN(S32/$O$2))/(SIN($F$10/$O$2)*COS(S32/$O$2)))&lt;-1),0,IF(((SIN($E$10/$O$2)+COS($F$10/$O$2)*SIN(S32/$O$2))/(SIN($F$10/$O$2)*COS(S32/$O$2)))=1,0,DEGREES(ACOS((SIN($E$10/$O$2)+COS($F$10/$O$2)*SIN(S32/$O$2))/(SIN($F$10/$O$2)*COS(S32/$O$2)))))))</f>
        <v>63.89347207769762</v>
      </c>
      <c r="V32" s="32">
        <f t="shared" si="1"/>
        <v>0.23803395950930692</v>
      </c>
      <c r="X32" s="30">
        <f t="shared" si="5"/>
        <v>7.5</v>
      </c>
      <c r="Y32" s="34">
        <f>IF($F$11=0,IF(AND($H$11&gt;X32,$G$11&lt;X32),180,0),IF(((-SIN($E$11/$O$2)+COS($F$11/$O$2)*SIN(X32/$O$2))/(SIN($F$11/$O$2)*COS(X32/$O$2)))&gt;1,0,IF(((-SIN($E$11/$O$2)+COS($F$11/$O$2)*SIN(X32/$O$2))/(SIN($F$11/$O$2)*COS(X32/$O$2)))&lt;-1,180,IF(((-SIN($E$11/$O$2)+COS($F$11/$O$2)*SIN(X32/$O$2))/(SIN($F$11/$O$2)*COS(X32/$O$2)))=-1,180,(IF(((-SIN($E$11/$O$2)+COS($F$11/$O$2)*SIN(X32/$O$2))/(SIN($F$11/$O$2)*COS(X32/$O$2)))=1,0,DEGREES(ACOS((-SIN($E$11/$O$2)+COS($F$11/$O$2)*SIN(X32/$O$2))/(SIN($F$11/$O$2)*COS(X32/$O$2))))))))))</f>
        <v>101.92648290519503</v>
      </c>
      <c r="Z32" s="36">
        <f>IF($F$11=0,0,IF(OR(((SIN($E$11/$O$2)+COS($F$11/$O$2)*SIN(X32/$O$2))/(SIN($F$11/$O$2)*COS(X32/$O$2)))&gt;1,((SIN($E$11/$O$2)+COS($F$11/$O$2)*SIN(X32/$O$2))/(SIN($F$11/$O$2)*COS(X32/$O$2)))&lt;-1),0,IF(((SIN($E$11/$O$2)+COS($F$11/$O$2)*SIN(X32/$O$2))/(SIN($F$11/$O$2)*COS(X32/$O$2)))=1,0,DEGREES(ACOS((SIN($E$11/$O$2)+COS($F$11/$O$2)*SIN(X32/$O$2))/(SIN($F$11/$O$2)*COS(X32/$O$2)))))))</f>
        <v>68.98110966822217</v>
      </c>
      <c r="AA32" s="32">
        <f t="shared" si="2"/>
        <v>0.18302985131651586</v>
      </c>
    </row>
    <row r="33" spans="12:27" ht="12.75">
      <c r="L33" s="5"/>
      <c r="N33" s="30">
        <f t="shared" si="3"/>
        <v>8</v>
      </c>
      <c r="O33" s="34">
        <f>IF($F$9=0,IF(AND($H$9&gt;N33,$G$9&lt;N33),180,0),IF(((-SIN($E$9/$O$2)+COS($F$9/$O$2)*SIN(N33/$O$2))/(SIN($F$9/$O$2)*COS(N33/$O$2)))&gt;1,0,IF(((-SIN($E$9/$O$2)+COS($F$9/$O$2)*SIN(N33/$O$2))/(SIN($F$9/$O$2)*COS(N33/$O$2)))&lt;-1,180,IF(((-SIN($E$9/$O$2)+COS($F$9/$O$2)*SIN(N33/$O$2))/(SIN($F$9/$O$2)*COS(N33/$O$2)))=-1,180,(IF(((-SIN($E$9/$O$2)+COS($F$9/$O$2)*SIN(N33/$O$2))/(SIN($F$9/$O$2)*COS(N33/$O$2)))=1,0,DEGREES(ACOS((-SIN($E$9/$O$2)+COS($F$9/$O$2)*SIN(N33/$O$2))/(SIN($F$9/$O$2)*COS(N33/$O$2))))))))))</f>
        <v>110.42171817269318</v>
      </c>
      <c r="P33" s="34">
        <f>IF($F$9=0,0,IF(OR(((SIN($E$9/$O$2)+COS($F$9/$O$2)*SIN(N33/$O$2))/(SIN($F$9/$O$2)*COS(N33/$O$2)))&gt;1,((SIN($E$9/$O$2)+COS($F$9/$O$2)*SIN(N33/$O$2))/(SIN($F$9/$O$2)*COS(N33/$O$2)))&lt;-1),0,IF(((SIN($E$9/$O$2)+COS($F$9/$O$2)*SIN(N33/$O$2))/(SIN($F$9/$O$2)*COS(N33/$O$2)))=1,0,DEGREES(ACOS((SIN($E$9/$O$2)+COS($F$9/$O$2)*SIN(N33/$O$2))/(SIN($F$9/$O$2)*COS(N33/$O$2)))))))</f>
        <v>59.25554167814645</v>
      </c>
      <c r="Q33" s="32">
        <f t="shared" si="0"/>
        <v>0.28425653608081514</v>
      </c>
      <c r="S33" s="30">
        <f t="shared" si="4"/>
        <v>8</v>
      </c>
      <c r="T33" s="34">
        <f>IF($F$10=0,IF(AND($H$10&gt;S33,$G$10&lt;S33),180,0),IF(((-SIN($E$10/$O$2)+COS($F$10/$O$2)*SIN(S33/$O$2))/(SIN($F$10/$O$2)*COS(S33/$O$2)))&gt;1,0,IF(((-SIN($E$10/$O$2)+COS($F$10/$O$2)*SIN(S33/$O$2))/(SIN($F$10/$O$2)*COS(S33/$O$2)))&lt;-1,180,IF(((-SIN($E$10/$O$2)+COS($F$10/$O$2)*SIN(S33/$O$2))/(SIN($F$10/$O$2)*COS(S33/$O$2)))=-1,180,(IF(((-SIN($E$10/$O$2)+COS($F$10/$O$2)*SIN(S33/$O$2))/(SIN($F$10/$O$2)*COS(S33/$O$2)))=1,0,DEGREES(ACOS((-SIN($E$10/$O$2)+COS($F$10/$O$2)*SIN(S33/$O$2))/(SIN($F$10/$O$2)*COS(S33/$O$2))))))))))</f>
        <v>106.45863882666036</v>
      </c>
      <c r="U33" s="36">
        <f>IF($F$10=0,0,IF(OR(((SIN($E$10/$O$2)+COS($F$10/$O$2)*SIN(S33/$O$2))/(SIN($F$10/$O$2)*COS(S33/$O$2)))&gt;1,((SIN($E$10/$O$2)+COS($F$10/$O$2)*SIN(S33/$O$2))/(SIN($F$10/$O$2)*COS(S33/$O$2)))&lt;-1),0,IF(((SIN($E$10/$O$2)+COS($F$10/$O$2)*SIN(S33/$O$2))/(SIN($F$10/$O$2)*COS(S33/$O$2)))=1,0,DEGREES(ACOS((SIN($E$10/$O$2)+COS($F$10/$O$2)*SIN(S33/$O$2))/(SIN($F$10/$O$2)*COS(S33/$O$2)))))))</f>
        <v>63.53789781347258</v>
      </c>
      <c r="V33" s="32">
        <f t="shared" si="1"/>
        <v>0.23844856118437655</v>
      </c>
      <c r="X33" s="30">
        <f t="shared" si="5"/>
        <v>8</v>
      </c>
      <c r="Y33" s="34">
        <f>IF($F$11=0,IF(AND($H$11&gt;X33,$G$11&lt;X33),180,0),IF(((-SIN($E$11/$O$2)+COS($F$11/$O$2)*SIN(X33/$O$2))/(SIN($F$11/$O$2)*COS(X33/$O$2)))&gt;1,0,IF(((-SIN($E$11/$O$2)+COS($F$11/$O$2)*SIN(X33/$O$2))/(SIN($F$11/$O$2)*COS(X33/$O$2)))&lt;-1,180,IF(((-SIN($E$11/$O$2)+COS($F$11/$O$2)*SIN(X33/$O$2))/(SIN($F$11/$O$2)*COS(X33/$O$2)))=-1,180,(IF(((-SIN($E$11/$O$2)+COS($F$11/$O$2)*SIN(X33/$O$2))/(SIN($F$11/$O$2)*COS(X33/$O$2)))=1,0,DEGREES(ACOS((-SIN($E$11/$O$2)+COS($F$11/$O$2)*SIN(X33/$O$2))/(SIN($F$11/$O$2)*COS(X33/$O$2))))))))))</f>
        <v>101.6457868216491</v>
      </c>
      <c r="Z33" s="36">
        <f>IF($F$11=0,0,IF(OR(((SIN($E$11/$O$2)+COS($F$11/$O$2)*SIN(X33/$O$2))/(SIN($F$11/$O$2)*COS(X33/$O$2)))&gt;1,((SIN($E$11/$O$2)+COS($F$11/$O$2)*SIN(X33/$O$2))/(SIN($F$11/$O$2)*COS(X33/$O$2)))&lt;-1),0,IF(((SIN($E$11/$O$2)+COS($F$11/$O$2)*SIN(X33/$O$2))/(SIN($F$11/$O$2)*COS(X33/$O$2)))=1,0,DEGREES(ACOS((SIN($E$11/$O$2)+COS($F$11/$O$2)*SIN(X33/$O$2))/(SIN($F$11/$O$2)*COS(X33/$O$2)))))))</f>
        <v>68.64512905000097</v>
      </c>
      <c r="AA33" s="32">
        <f t="shared" si="2"/>
        <v>0.18333698762026734</v>
      </c>
    </row>
    <row r="34" spans="12:27" ht="12.75">
      <c r="L34" s="5"/>
      <c r="N34" s="30">
        <f t="shared" si="3"/>
        <v>8.5</v>
      </c>
      <c r="O34" s="34">
        <f>IF($F$9=0,IF(AND($H$9&gt;N34,$G$9&lt;N34),180,0),IF(((-SIN($E$9/$O$2)+COS($F$9/$O$2)*SIN(N34/$O$2))/(SIN($F$9/$O$2)*COS(N34/$O$2)))&gt;1,0,IF(((-SIN($E$9/$O$2)+COS($F$9/$O$2)*SIN(N34/$O$2))/(SIN($F$9/$O$2)*COS(N34/$O$2)))&lt;-1,180,IF(((-SIN($E$9/$O$2)+COS($F$9/$O$2)*SIN(N34/$O$2))/(SIN($F$9/$O$2)*COS(N34/$O$2)))=-1,180,(IF(((-SIN($E$9/$O$2)+COS($F$9/$O$2)*SIN(N34/$O$2))/(SIN($F$9/$O$2)*COS(N34/$O$2)))=1,0,DEGREES(ACOS((-SIN($E$9/$O$2)+COS($F$9/$O$2)*SIN(N34/$O$2))/(SIN($F$9/$O$2)*COS(N34/$O$2))))))))))</f>
        <v>110.14075096776912</v>
      </c>
      <c r="P34" s="34">
        <f>IF($F$9=0,0,IF(OR(((SIN($E$9/$O$2)+COS($F$9/$O$2)*SIN(N34/$O$2))/(SIN($F$9/$O$2)*COS(N34/$O$2)))&gt;1,((SIN($E$9/$O$2)+COS($F$9/$O$2)*SIN(N34/$O$2))/(SIN($F$9/$O$2)*COS(N34/$O$2)))&lt;-1),0,IF(((SIN($E$9/$O$2)+COS($F$9/$O$2)*SIN(N34/$O$2))/(SIN($F$9/$O$2)*COS(N34/$O$2)))=1,0,DEGREES(ACOS((SIN($E$9/$O$2)+COS($F$9/$O$2)*SIN(N34/$O$2))/(SIN($F$9/$O$2)*COS(N34/$O$2)))))))</f>
        <v>58.87554419507774</v>
      </c>
      <c r="Q34" s="32">
        <f t="shared" si="0"/>
        <v>0.2848067042927299</v>
      </c>
      <c r="S34" s="30">
        <f t="shared" si="4"/>
        <v>8.5</v>
      </c>
      <c r="T34" s="34">
        <f>IF($F$10=0,IF(AND($H$10&gt;S34,$G$10&lt;S34),180,0),IF(((-SIN($E$10/$O$2)+COS($F$10/$O$2)*SIN(S34/$O$2))/(SIN($F$10/$O$2)*COS(S34/$O$2)))&gt;1,0,IF(((-SIN($E$10/$O$2)+COS($F$10/$O$2)*SIN(S34/$O$2))/(SIN($F$10/$O$2)*COS(S34/$O$2)))&lt;-1,180,IF(((-SIN($E$10/$O$2)+COS($F$10/$O$2)*SIN(S34/$O$2))/(SIN($F$10/$O$2)*COS(S34/$O$2)))=-1,180,(IF(((-SIN($E$10/$O$2)+COS($F$10/$O$2)*SIN(S34/$O$2))/(SIN($F$10/$O$2)*COS(S34/$O$2)))=1,0,DEGREES(ACOS((-SIN($E$10/$O$2)+COS($F$10/$O$2)*SIN(S34/$O$2))/(SIN($F$10/$O$2)*COS(S34/$O$2))))))))))</f>
        <v>106.17906869068466</v>
      </c>
      <c r="U34" s="36">
        <f>IF($F$10=0,0,IF(OR(((SIN($E$10/$O$2)+COS($F$10/$O$2)*SIN(S34/$O$2))/(SIN($F$10/$O$2)*COS(S34/$O$2)))&gt;1,((SIN($E$10/$O$2)+COS($F$10/$O$2)*SIN(S34/$O$2))/(SIN($F$10/$O$2)*COS(S34/$O$2)))&lt;-1),0,IF(((SIN($E$10/$O$2)+COS($F$10/$O$2)*SIN(S34/$O$2))/(SIN($F$10/$O$2)*COS(S34/$O$2)))=1,0,DEGREES(ACOS((SIN($E$10/$O$2)+COS($F$10/$O$2)*SIN(S34/$O$2))/(SIN($F$10/$O$2)*COS(S34/$O$2)))))))</f>
        <v>63.178560157730395</v>
      </c>
      <c r="V34" s="32">
        <f t="shared" si="1"/>
        <v>0.23889171407196813</v>
      </c>
      <c r="X34" s="30">
        <f t="shared" si="5"/>
        <v>8.5</v>
      </c>
      <c r="Y34" s="34">
        <f>IF($F$11=0,IF(AND($H$11&gt;X34,$G$11&lt;X34),180,0),IF(((-SIN($E$11/$O$2)+COS($F$11/$O$2)*SIN(X34/$O$2))/(SIN($F$11/$O$2)*COS(X34/$O$2)))&gt;1,0,IF(((-SIN($E$11/$O$2)+COS($F$11/$O$2)*SIN(X34/$O$2))/(SIN($F$11/$O$2)*COS(X34/$O$2)))&lt;-1,180,IF(((-SIN($E$11/$O$2)+COS($F$11/$O$2)*SIN(X34/$O$2))/(SIN($F$11/$O$2)*COS(X34/$O$2)))=-1,180,(IF(((-SIN($E$11/$O$2)+COS($F$11/$O$2)*SIN(X34/$O$2))/(SIN($F$11/$O$2)*COS(X34/$O$2)))=1,0,DEGREES(ACOS((-SIN($E$11/$O$2)+COS($F$11/$O$2)*SIN(X34/$O$2))/(SIN($F$11/$O$2)*COS(X34/$O$2))))))))))</f>
        <v>101.36594664753974</v>
      </c>
      <c r="Z34" s="36">
        <f>IF($F$11=0,0,IF(OR(((SIN($E$11/$O$2)+COS($F$11/$O$2)*SIN(X34/$O$2))/(SIN($F$11/$O$2)*COS(X34/$O$2)))&gt;1,((SIN($E$11/$O$2)+COS($F$11/$O$2)*SIN(X34/$O$2))/(SIN($F$11/$O$2)*COS(X34/$O$2)))&lt;-1),0,IF(((SIN($E$11/$O$2)+COS($F$11/$O$2)*SIN(X34/$O$2))/(SIN($F$11/$O$2)*COS(X34/$O$2)))=1,0,DEGREES(ACOS((SIN($E$11/$O$2)+COS($F$11/$O$2)*SIN(X34/$O$2))/(SIN($F$11/$O$2)*COS(X34/$O$2)))))))</f>
        <v>68.3062176905389</v>
      </c>
      <c r="AA34" s="32">
        <f t="shared" si="2"/>
        <v>0.1836651608722269</v>
      </c>
    </row>
    <row r="35" spans="12:27" ht="12.75">
      <c r="L35" s="5"/>
      <c r="N35" s="30">
        <f t="shared" si="3"/>
        <v>9</v>
      </c>
      <c r="O35" s="34">
        <f>IF($F$9=0,IF(AND($H$9&gt;N35,$G$9&lt;N35),180,0),IF(((-SIN($E$9/$O$2)+COS($F$9/$O$2)*SIN(N35/$O$2))/(SIN($F$9/$O$2)*COS(N35/$O$2)))&gt;1,0,IF(((-SIN($E$9/$O$2)+COS($F$9/$O$2)*SIN(N35/$O$2))/(SIN($F$9/$O$2)*COS(N35/$O$2)))&lt;-1,180,IF(((-SIN($E$9/$O$2)+COS($F$9/$O$2)*SIN(N35/$O$2))/(SIN($F$9/$O$2)*COS(N35/$O$2)))=-1,180,(IF(((-SIN($E$9/$O$2)+COS($F$9/$O$2)*SIN(N35/$O$2))/(SIN($F$9/$O$2)*COS(N35/$O$2)))=1,0,DEGREES(ACOS((-SIN($E$9/$O$2)+COS($F$9/$O$2)*SIN(N35/$O$2))/(SIN($F$9/$O$2)*COS(N35/$O$2))))))))))</f>
        <v>109.8615566907534</v>
      </c>
      <c r="P35" s="34">
        <f>IF($F$9=0,0,IF(OR(((SIN($E$9/$O$2)+COS($F$9/$O$2)*SIN(N35/$O$2))/(SIN($F$9/$O$2)*COS(N35/$O$2)))&gt;1,((SIN($E$9/$O$2)+COS($F$9/$O$2)*SIN(N35/$O$2))/(SIN($F$9/$O$2)*COS(N35/$O$2)))&lt;-1),0,IF(((SIN($E$9/$O$2)+COS($F$9/$O$2)*SIN(N35/$O$2))/(SIN($F$9/$O$2)*COS(N35/$O$2)))=1,0,DEGREES(ACOS((SIN($E$9/$O$2)+COS($F$9/$O$2)*SIN(N35/$O$2))/(SIN($F$9/$O$2)*COS(N35/$O$2)))))))</f>
        <v>58.49081349077201</v>
      </c>
      <c r="Q35" s="32">
        <f t="shared" si="0"/>
        <v>0.2853930177776744</v>
      </c>
      <c r="S35" s="30">
        <f t="shared" si="4"/>
        <v>9</v>
      </c>
      <c r="T35" s="34">
        <f>IF($F$10=0,IF(AND($H$10&gt;S35,$G$10&lt;S35),180,0),IF(((-SIN($E$10/$O$2)+COS($F$10/$O$2)*SIN(S35/$O$2))/(SIN($F$10/$O$2)*COS(S35/$O$2)))&gt;1,0,IF(((-SIN($E$10/$O$2)+COS($F$10/$O$2)*SIN(S35/$O$2))/(SIN($F$10/$O$2)*COS(S35/$O$2)))&lt;-1,180,IF(((-SIN($E$10/$O$2)+COS($F$10/$O$2)*SIN(S35/$O$2))/(SIN($F$10/$O$2)*COS(S35/$O$2)))=-1,180,(IF(((-SIN($E$10/$O$2)+COS($F$10/$O$2)*SIN(S35/$O$2))/(SIN($F$10/$O$2)*COS(S35/$O$2)))=1,0,DEGREES(ACOS((-SIN($E$10/$O$2)+COS($F$10/$O$2)*SIN(S35/$O$2))/(SIN($F$10/$O$2)*COS(S35/$O$2))))))))))</f>
        <v>105.90082296192591</v>
      </c>
      <c r="U35" s="36">
        <f>IF($F$10=0,0,IF(OR(((SIN($E$10/$O$2)+COS($F$10/$O$2)*SIN(S35/$O$2))/(SIN($F$10/$O$2)*COS(S35/$O$2)))&gt;1,((SIN($E$10/$O$2)+COS($F$10/$O$2)*SIN(S35/$O$2))/(SIN($F$10/$O$2)*COS(S35/$O$2)))&lt;-1),0,IF(((SIN($E$10/$O$2)+COS($F$10/$O$2)*SIN(S35/$O$2))/(SIN($F$10/$O$2)*COS(S35/$O$2)))=1,0,DEGREES(ACOS((SIN($E$10/$O$2)+COS($F$10/$O$2)*SIN(S35/$O$2))/(SIN($F$10/$O$2)*COS(S35/$O$2)))))))</f>
        <v>62.81534395477513</v>
      </c>
      <c r="V35" s="32">
        <f t="shared" si="1"/>
        <v>0.23936377226194877</v>
      </c>
      <c r="X35" s="30">
        <f t="shared" si="5"/>
        <v>9</v>
      </c>
      <c r="Y35" s="34">
        <f>IF($F$11=0,IF(AND($H$11&gt;X35,$G$11&lt;X35),180,0),IF(((-SIN($E$11/$O$2)+COS($F$11/$O$2)*SIN(X35/$O$2))/(SIN($F$11/$O$2)*COS(X35/$O$2)))&gt;1,0,IF(((-SIN($E$11/$O$2)+COS($F$11/$O$2)*SIN(X35/$O$2))/(SIN($F$11/$O$2)*COS(X35/$O$2)))&lt;-1,180,IF(((-SIN($E$11/$O$2)+COS($F$11/$O$2)*SIN(X35/$O$2))/(SIN($F$11/$O$2)*COS(X35/$O$2)))=-1,180,(IF(((-SIN($E$11/$O$2)+COS($F$11/$O$2)*SIN(X35/$O$2))/(SIN($F$11/$O$2)*COS(X35/$O$2)))=1,0,DEGREES(ACOS((-SIN($E$11/$O$2)+COS($F$11/$O$2)*SIN(X35/$O$2))/(SIN($F$11/$O$2)*COS(X35/$O$2))))))))))</f>
        <v>101.08691270051654</v>
      </c>
      <c r="Z35" s="36">
        <f>IF($F$11=0,0,IF(OR(((SIN($E$11/$O$2)+COS($F$11/$O$2)*SIN(X35/$O$2))/(SIN($F$11/$O$2)*COS(X35/$O$2)))&gt;1,((SIN($E$11/$O$2)+COS($F$11/$O$2)*SIN(X35/$O$2))/(SIN($F$11/$O$2)*COS(X35/$O$2)))&lt;-1),0,IF(((SIN($E$11/$O$2)+COS($F$11/$O$2)*SIN(X35/$O$2))/(SIN($F$11/$O$2)*COS(X35/$O$2)))=1,0,DEGREES(ACOS((SIN($E$11/$O$2)+COS($F$11/$O$2)*SIN(X35/$O$2))/(SIN($F$11/$O$2)*COS(X35/$O$2)))))))</f>
        <v>67.96428296812485</v>
      </c>
      <c r="AA35" s="32">
        <f t="shared" si="2"/>
        <v>0.18401460962439825</v>
      </c>
    </row>
    <row r="36" spans="12:27" ht="12.75">
      <c r="L36" s="5"/>
      <c r="N36" s="30">
        <f t="shared" si="3"/>
        <v>9.5</v>
      </c>
      <c r="O36" s="34">
        <f>IF($F$9=0,IF(AND($H$9&gt;N36,$G$9&lt;N36),180,0),IF(((-SIN($E$9/$O$2)+COS($F$9/$O$2)*SIN(N36/$O$2))/(SIN($F$9/$O$2)*COS(N36/$O$2)))&gt;1,0,IF(((-SIN($E$9/$O$2)+COS($F$9/$O$2)*SIN(N36/$O$2))/(SIN($F$9/$O$2)*COS(N36/$O$2)))&lt;-1,180,IF(((-SIN($E$9/$O$2)+COS($F$9/$O$2)*SIN(N36/$O$2))/(SIN($F$9/$O$2)*COS(N36/$O$2)))=-1,180,(IF(((-SIN($E$9/$O$2)+COS($F$9/$O$2)*SIN(N36/$O$2))/(SIN($F$9/$O$2)*COS(N36/$O$2)))=1,0,DEGREES(ACOS((-SIN($E$9/$O$2)+COS($F$9/$O$2)*SIN(N36/$O$2))/(SIN($F$9/$O$2)*COS(N36/$O$2))))))))))</f>
        <v>109.58408193230157</v>
      </c>
      <c r="P36" s="34">
        <f>IF($F$9=0,0,IF(OR(((SIN($E$9/$O$2)+COS($F$9/$O$2)*SIN(N36/$O$2))/(SIN($F$9/$O$2)*COS(N36/$O$2)))&gt;1,((SIN($E$9/$O$2)+COS($F$9/$O$2)*SIN(N36/$O$2))/(SIN($F$9/$O$2)*COS(N36/$O$2)))&lt;-1),0,IF(((SIN($E$9/$O$2)+COS($F$9/$O$2)*SIN(N36/$O$2))/(SIN($F$9/$O$2)*COS(N36/$O$2)))=1,0,DEGREES(ACOS((SIN($E$9/$O$2)+COS($F$9/$O$2)*SIN(N36/$O$2))/(SIN($F$9/$O$2)*COS(N36/$O$2)))))))</f>
        <v>58.10120164649478</v>
      </c>
      <c r="Q36" s="32">
        <f t="shared" si="0"/>
        <v>0.28601600158781554</v>
      </c>
      <c r="S36" s="30">
        <f t="shared" si="4"/>
        <v>9.5</v>
      </c>
      <c r="T36" s="34">
        <f>IF($F$10=0,IF(AND($H$10&gt;S36,$G$10&lt;S36),180,0),IF(((-SIN($E$10/$O$2)+COS($F$10/$O$2)*SIN(S36/$O$2))/(SIN($F$10/$O$2)*COS(S36/$O$2)))&gt;1,0,IF(((-SIN($E$10/$O$2)+COS($F$10/$O$2)*SIN(S36/$O$2))/(SIN($F$10/$O$2)*COS(S36/$O$2)))&lt;-1,180,IF(((-SIN($E$10/$O$2)+COS($F$10/$O$2)*SIN(S36/$O$2))/(SIN($F$10/$O$2)*COS(S36/$O$2)))=-1,180,(IF(((-SIN($E$10/$O$2)+COS($F$10/$O$2)*SIN(S36/$O$2))/(SIN($F$10/$O$2)*COS(S36/$O$2)))=1,0,DEGREES(ACOS((-SIN($E$10/$O$2)+COS($F$10/$O$2)*SIN(S36/$O$2))/(SIN($F$10/$O$2)*COS(S36/$O$2))))))))))</f>
        <v>105.62385092216603</v>
      </c>
      <c r="U36" s="36">
        <f>IF($F$10=0,0,IF(OR(((SIN($E$10/$O$2)+COS($F$10/$O$2)*SIN(S36/$O$2))/(SIN($F$10/$O$2)*COS(S36/$O$2)))&gt;1,((SIN($E$10/$O$2)+COS($F$10/$O$2)*SIN(S36/$O$2))/(SIN($F$10/$O$2)*COS(S36/$O$2)))&lt;-1),0,IF(((SIN($E$10/$O$2)+COS($F$10/$O$2)*SIN(S36/$O$2))/(SIN($F$10/$O$2)*COS(S36/$O$2)))=1,0,DEGREES(ACOS((SIN($E$10/$O$2)+COS($F$10/$O$2)*SIN(S36/$O$2))/(SIN($F$10/$O$2)*COS(S36/$O$2)))))))</f>
        <v>62.448129966223824</v>
      </c>
      <c r="V36" s="32">
        <f t="shared" si="1"/>
        <v>0.23986511642190114</v>
      </c>
      <c r="X36" s="30">
        <f t="shared" si="5"/>
        <v>9.5</v>
      </c>
      <c r="Y36" s="34">
        <f>IF($F$11=0,IF(AND($H$11&gt;X36,$G$11&lt;X36),180,0),IF(((-SIN($E$11/$O$2)+COS($F$11/$O$2)*SIN(X36/$O$2))/(SIN($F$11/$O$2)*COS(X36/$O$2)))&gt;1,0,IF(((-SIN($E$11/$O$2)+COS($F$11/$O$2)*SIN(X36/$O$2))/(SIN($F$11/$O$2)*COS(X36/$O$2)))&lt;-1,180,IF(((-SIN($E$11/$O$2)+COS($F$11/$O$2)*SIN(X36/$O$2))/(SIN($F$11/$O$2)*COS(X36/$O$2)))=-1,180,(IF(((-SIN($E$11/$O$2)+COS($F$11/$O$2)*SIN(X36/$O$2))/(SIN($F$11/$O$2)*COS(X36/$O$2)))=1,0,DEGREES(ACOS((-SIN($E$11/$O$2)+COS($F$11/$O$2)*SIN(X36/$O$2))/(SIN($F$11/$O$2)*COS(X36/$O$2))))))))))</f>
        <v>100.80863565479393</v>
      </c>
      <c r="Z36" s="36">
        <f>IF($F$11=0,0,IF(OR(((SIN($E$11/$O$2)+COS($F$11/$O$2)*SIN(X36/$O$2))/(SIN($F$11/$O$2)*COS(X36/$O$2)))&gt;1,((SIN($E$11/$O$2)+COS($F$11/$O$2)*SIN(X36/$O$2))/(SIN($F$11/$O$2)*COS(X36/$O$2)))&lt;-1),0,IF(((SIN($E$11/$O$2)+COS($F$11/$O$2)*SIN(X36/$O$2))/(SIN($F$11/$O$2)*COS(X36/$O$2)))=1,0,DEGREES(ACOS((SIN($E$11/$O$2)+COS($F$11/$O$2)*SIN(X36/$O$2))/(SIN($F$11/$O$2)*COS(X36/$O$2)))))))</f>
        <v>67.61922947609933</v>
      </c>
      <c r="AA36" s="32">
        <f t="shared" si="2"/>
        <v>0.18438558988163664</v>
      </c>
    </row>
    <row r="37" spans="12:27" ht="12.75">
      <c r="L37" s="5"/>
      <c r="N37" s="30">
        <f t="shared" si="3"/>
        <v>10</v>
      </c>
      <c r="O37" s="34">
        <f>IF($F$9=0,IF(AND($H$9&gt;N37,$G$9&lt;N37),180,0),IF(((-SIN($E$9/$O$2)+COS($F$9/$O$2)*SIN(N37/$O$2))/(SIN($F$9/$O$2)*COS(N37/$O$2)))&gt;1,0,IF(((-SIN($E$9/$O$2)+COS($F$9/$O$2)*SIN(N37/$O$2))/(SIN($F$9/$O$2)*COS(N37/$O$2)))&lt;-1,180,IF(((-SIN($E$9/$O$2)+COS($F$9/$O$2)*SIN(N37/$O$2))/(SIN($F$9/$O$2)*COS(N37/$O$2)))=-1,180,(IF(((-SIN($E$9/$O$2)+COS($F$9/$O$2)*SIN(N37/$O$2))/(SIN($F$9/$O$2)*COS(N37/$O$2)))=1,0,DEGREES(ACOS((-SIN($E$9/$O$2)+COS($F$9/$O$2)*SIN(N37/$O$2))/(SIN($F$9/$O$2)*COS(N37/$O$2))))))))))</f>
        <v>109.30827426375009</v>
      </c>
      <c r="P37" s="34">
        <f>IF($F$9=0,0,IF(OR(((SIN($E$9/$O$2)+COS($F$9/$O$2)*SIN(N37/$O$2))/(SIN($F$9/$O$2)*COS(N37/$O$2)))&gt;1,((SIN($E$9/$O$2)+COS($F$9/$O$2)*SIN(N37/$O$2))/(SIN($F$9/$O$2)*COS(N37/$O$2)))&lt;-1),0,IF(((SIN($E$9/$O$2)+COS($F$9/$O$2)*SIN(N37/$O$2))/(SIN($F$9/$O$2)*COS(N37/$O$2)))=1,0,DEGREES(ACOS((SIN($E$9/$O$2)+COS($F$9/$O$2)*SIN(N37/$O$2))/(SIN($F$9/$O$2)*COS(N37/$O$2)))))))</f>
        <v>57.70655464341733</v>
      </c>
      <c r="Q37" s="32">
        <f t="shared" si="0"/>
        <v>0.2866762201129598</v>
      </c>
      <c r="S37" s="30">
        <f t="shared" si="4"/>
        <v>10</v>
      </c>
      <c r="T37" s="34">
        <f>IF($F$10=0,IF(AND($H$10&gt;S37,$G$10&lt;S37),180,0),IF(((-SIN($E$10/$O$2)+COS($F$10/$O$2)*SIN(S37/$O$2))/(SIN($F$10/$O$2)*COS(S37/$O$2)))&gt;1,0,IF(((-SIN($E$10/$O$2)+COS($F$10/$O$2)*SIN(S37/$O$2))/(SIN($F$10/$O$2)*COS(S37/$O$2)))&lt;-1,180,IF(((-SIN($E$10/$O$2)+COS($F$10/$O$2)*SIN(S37/$O$2))/(SIN($F$10/$O$2)*COS(S37/$O$2)))=-1,180,(IF(((-SIN($E$10/$O$2)+COS($F$10/$O$2)*SIN(S37/$O$2))/(SIN($F$10/$O$2)*COS(S37/$O$2)))=1,0,DEGREES(ACOS((-SIN($E$10/$O$2)+COS($F$10/$O$2)*SIN(S37/$O$2))/(SIN($F$10/$O$2)*COS(S37/$O$2))))))))))</f>
        <v>105.34810251025974</v>
      </c>
      <c r="U37" s="36">
        <f>IF($F$10=0,0,IF(OR(((SIN($E$10/$O$2)+COS($F$10/$O$2)*SIN(S37/$O$2))/(SIN($F$10/$O$2)*COS(S37/$O$2)))&gt;1,((SIN($E$10/$O$2)+COS($F$10/$O$2)*SIN(S37/$O$2))/(SIN($F$10/$O$2)*COS(S37/$O$2)))&lt;-1),0,IF(((SIN($E$10/$O$2)+COS($F$10/$O$2)*SIN(S37/$O$2))/(SIN($F$10/$O$2)*COS(S37/$O$2)))=1,0,DEGREES(ACOS((SIN($E$10/$O$2)+COS($F$10/$O$2)*SIN(S37/$O$2))/(SIN($F$10/$O$2)*COS(S37/$O$2)))))))</f>
        <v>62.07679464505216</v>
      </c>
      <c r="V37" s="32">
        <f t="shared" si="1"/>
        <v>0.24039615480670876</v>
      </c>
      <c r="X37" s="30">
        <f t="shared" si="5"/>
        <v>10</v>
      </c>
      <c r="Y37" s="34">
        <f>IF($F$11=0,IF(AND($H$11&gt;X37,$G$11&lt;X37),180,0),IF(((-SIN($E$11/$O$2)+COS($F$11/$O$2)*SIN(X37/$O$2))/(SIN($F$11/$O$2)*COS(X37/$O$2)))&gt;1,0,IF(((-SIN($E$11/$O$2)+COS($F$11/$O$2)*SIN(X37/$O$2))/(SIN($F$11/$O$2)*COS(X37/$O$2)))&lt;-1,180,IF(((-SIN($E$11/$O$2)+COS($F$11/$O$2)*SIN(X37/$O$2))/(SIN($F$11/$O$2)*COS(X37/$O$2)))=-1,180,(IF(((-SIN($E$11/$O$2)+COS($F$11/$O$2)*SIN(X37/$O$2))/(SIN($F$11/$O$2)*COS(X37/$O$2)))=1,0,DEGREES(ACOS((-SIN($E$11/$O$2)+COS($F$11/$O$2)*SIN(X37/$O$2))/(SIN($F$11/$O$2)*COS(X37/$O$2))))))))))</f>
        <v>100.5310665014219</v>
      </c>
      <c r="Z37" s="36">
        <f>IF($F$11=0,0,IF(OR(((SIN($E$11/$O$2)+COS($F$11/$O$2)*SIN(X37/$O$2))/(SIN($F$11/$O$2)*COS(X37/$O$2)))&gt;1,((SIN($E$11/$O$2)+COS($F$11/$O$2)*SIN(X37/$O$2))/(SIN($F$11/$O$2)*COS(X37/$O$2)))&lt;-1),0,IF(((SIN($E$11/$O$2)+COS($F$11/$O$2)*SIN(X37/$O$2))/(SIN($F$11/$O$2)*COS(X37/$O$2)))=1,0,DEGREES(ACOS((SIN($E$11/$O$2)+COS($F$11/$O$2)*SIN(X37/$O$2))/(SIN($F$11/$O$2)*COS(X37/$O$2)))))))</f>
        <v>67.27095887855616</v>
      </c>
      <c r="AA37" s="32">
        <f t="shared" si="2"/>
        <v>0.18477837568258748</v>
      </c>
    </row>
    <row r="38" spans="12:27" ht="12.75">
      <c r="L38" s="5"/>
      <c r="N38" s="30">
        <f t="shared" si="3"/>
        <v>10.5</v>
      </c>
      <c r="O38" s="34">
        <f>IF($F$9=0,IF(AND($H$9&gt;N38,$G$9&lt;N38),180,0),IF(((-SIN($E$9/$O$2)+COS($F$9/$O$2)*SIN(N38/$O$2))/(SIN($F$9/$O$2)*COS(N38/$O$2)))&gt;1,0,IF(((-SIN($E$9/$O$2)+COS($F$9/$O$2)*SIN(N38/$O$2))/(SIN($F$9/$O$2)*COS(N38/$O$2)))&lt;-1,180,IF(((-SIN($E$9/$O$2)+COS($F$9/$O$2)*SIN(N38/$O$2))/(SIN($F$9/$O$2)*COS(N38/$O$2)))=-1,180,(IF(((-SIN($E$9/$O$2)+COS($F$9/$O$2)*SIN(N38/$O$2))/(SIN($F$9/$O$2)*COS(N38/$O$2)))=1,0,DEGREES(ACOS((-SIN($E$9/$O$2)+COS($F$9/$O$2)*SIN(N38/$O$2))/(SIN($F$9/$O$2)*COS(N38/$O$2))))))))))</f>
        <v>109.03408218723906</v>
      </c>
      <c r="P38" s="34">
        <f>IF($F$9=0,0,IF(OR(((SIN($E$9/$O$2)+COS($F$9/$O$2)*SIN(N38/$O$2))/(SIN($F$9/$O$2)*COS(N38/$O$2)))&gt;1,((SIN($E$9/$O$2)+COS($F$9/$O$2)*SIN(N38/$O$2))/(SIN($F$9/$O$2)*COS(N38/$O$2)))&lt;-1),0,IF(((SIN($E$9/$O$2)+COS($F$9/$O$2)*SIN(N38/$O$2))/(SIN($F$9/$O$2)*COS(N38/$O$2)))=1,0,DEGREES(ACOS((SIN($E$9/$O$2)+COS($F$9/$O$2)*SIN(N38/$O$2))/(SIN($F$9/$O$2)*COS(N38/$O$2)))))))</f>
        <v>57.3067119887615</v>
      </c>
      <c r="Q38" s="32">
        <f t="shared" si="0"/>
        <v>0.28737427888043093</v>
      </c>
      <c r="S38" s="30">
        <f t="shared" si="4"/>
        <v>10.5</v>
      </c>
      <c r="T38" s="34">
        <f>IF($F$10=0,IF(AND($H$10&gt;S38,$G$10&lt;S38),180,0),IF(((-SIN($E$10/$O$2)+COS($F$10/$O$2)*SIN(S38/$O$2))/(SIN($F$10/$O$2)*COS(S38/$O$2)))&gt;1,0,IF(((-SIN($E$10/$O$2)+COS($F$10/$O$2)*SIN(S38/$O$2))/(SIN($F$10/$O$2)*COS(S38/$O$2)))&lt;-1,180,IF(((-SIN($E$10/$O$2)+COS($F$10/$O$2)*SIN(S38/$O$2))/(SIN($F$10/$O$2)*COS(S38/$O$2)))=-1,180,(IF(((-SIN($E$10/$O$2)+COS($F$10/$O$2)*SIN(S38/$O$2))/(SIN($F$10/$O$2)*COS(S38/$O$2)))=1,0,DEGREES(ACOS((-SIN($E$10/$O$2)+COS($F$10/$O$2)*SIN(S38/$O$2))/(SIN($F$10/$O$2)*COS(S38/$O$2))))))))))</f>
        <v>105.07352827899412</v>
      </c>
      <c r="U38" s="36">
        <f>IF($F$10=0,0,IF(OR(((SIN($E$10/$O$2)+COS($F$10/$O$2)*SIN(S38/$O$2))/(SIN($F$10/$O$2)*COS(S38/$O$2)))&gt;1,((SIN($E$10/$O$2)+COS($F$10/$O$2)*SIN(S38/$O$2))/(SIN($F$10/$O$2)*COS(S38/$O$2)))&lt;-1),0,IF(((SIN($E$10/$O$2)+COS($F$10/$O$2)*SIN(S38/$O$2))/(SIN($F$10/$O$2)*COS(S38/$O$2)))=1,0,DEGREES(ACOS((SIN($E$10/$O$2)+COS($F$10/$O$2)*SIN(S38/$O$2))/(SIN($F$10/$O$2)*COS(S38/$O$2)))))))</f>
        <v>61.70120989431692</v>
      </c>
      <c r="V38" s="32">
        <f t="shared" si="1"/>
        <v>0.24095732435931777</v>
      </c>
      <c r="X38" s="30">
        <f t="shared" si="5"/>
        <v>10.5</v>
      </c>
      <c r="Y38" s="34">
        <f>IF($F$11=0,IF(AND($H$11&gt;X38,$G$11&lt;X38),180,0),IF(((-SIN($E$11/$O$2)+COS($F$11/$O$2)*SIN(X38/$O$2))/(SIN($F$11/$O$2)*COS(X38/$O$2)))&gt;1,0,IF(((-SIN($E$11/$O$2)+COS($F$11/$O$2)*SIN(X38/$O$2))/(SIN($F$11/$O$2)*COS(X38/$O$2)))&lt;-1,180,IF(((-SIN($E$11/$O$2)+COS($F$11/$O$2)*SIN(X38/$O$2))/(SIN($F$11/$O$2)*COS(X38/$O$2)))=-1,180,(IF(((-SIN($E$11/$O$2)+COS($F$11/$O$2)*SIN(X38/$O$2))/(SIN($F$11/$O$2)*COS(X38/$O$2)))=1,0,DEGREES(ACOS((-SIN($E$11/$O$2)+COS($F$11/$O$2)*SIN(X38/$O$2))/(SIN($F$11/$O$2)*COS(X38/$O$2))))))))))</f>
        <v>100.25415650900779</v>
      </c>
      <c r="Z38" s="36">
        <f>IF($F$11=0,0,IF(OR(((SIN($E$11/$O$2)+COS($F$11/$O$2)*SIN(X38/$O$2))/(SIN($F$11/$O$2)*COS(X38/$O$2)))&gt;1,((SIN($E$11/$O$2)+COS($F$11/$O$2)*SIN(X38/$O$2))/(SIN($F$11/$O$2)*COS(X38/$O$2)))&lt;-1),0,IF(((SIN($E$11/$O$2)+COS($F$11/$O$2)*SIN(X38/$O$2))/(SIN($F$11/$O$2)*COS(X38/$O$2)))=1,0,DEGREES(ACOS((SIN($E$11/$O$2)+COS($F$11/$O$2)*SIN(X38/$O$2))/(SIN($F$11/$O$2)*COS(X38/$O$2)))))))</f>
        <v>66.9193697576019</v>
      </c>
      <c r="AA38" s="32">
        <f t="shared" si="2"/>
        <v>0.1851932597300327</v>
      </c>
    </row>
    <row r="39" spans="12:27" ht="12.75">
      <c r="L39" s="5"/>
      <c r="N39" s="30">
        <f t="shared" si="3"/>
        <v>11</v>
      </c>
      <c r="O39" s="34">
        <f>IF($F$9=0,IF(AND($H$9&gt;N39,$G$9&lt;N39),180,0),IF(((-SIN($E$9/$O$2)+COS($F$9/$O$2)*SIN(N39/$O$2))/(SIN($F$9/$O$2)*COS(N39/$O$2)))&gt;1,0,IF(((-SIN($E$9/$O$2)+COS($F$9/$O$2)*SIN(N39/$O$2))/(SIN($F$9/$O$2)*COS(N39/$O$2)))&lt;-1,180,IF(((-SIN($E$9/$O$2)+COS($F$9/$O$2)*SIN(N39/$O$2))/(SIN($F$9/$O$2)*COS(N39/$O$2)))=-1,180,(IF(((-SIN($E$9/$O$2)+COS($F$9/$O$2)*SIN(N39/$O$2))/(SIN($F$9/$O$2)*COS(N39/$O$2)))=1,0,DEGREES(ACOS((-SIN($E$9/$O$2)+COS($F$9/$O$2)*SIN(N39/$O$2))/(SIN($F$9/$O$2)*COS(N39/$O$2))))))))))</f>
        <v>108.7614550875011</v>
      </c>
      <c r="P39" s="34">
        <f>IF($F$9=0,0,IF(OR(((SIN($E$9/$O$2)+COS($F$9/$O$2)*SIN(N39/$O$2))/(SIN($F$9/$O$2)*COS(N39/$O$2)))&gt;1,((SIN($E$9/$O$2)+COS($F$9/$O$2)*SIN(N39/$O$2))/(SIN($F$9/$O$2)*COS(N39/$O$2)))&lt;-1),0,IF(((SIN($E$9/$O$2)+COS($F$9/$O$2)*SIN(N39/$O$2))/(SIN($F$9/$O$2)*COS(N39/$O$2)))=1,0,DEGREES(ACOS((SIN($E$9/$O$2)+COS($F$9/$O$2)*SIN(N39/$O$2))/(SIN($F$9/$O$2)*COS(N39/$O$2)))))))</f>
        <v>56.901506312619524</v>
      </c>
      <c r="Q39" s="32">
        <f t="shared" si="0"/>
        <v>0.2881108265271199</v>
      </c>
      <c r="S39" s="30">
        <f t="shared" si="4"/>
        <v>11</v>
      </c>
      <c r="T39" s="34">
        <f>IF($F$10=0,IF(AND($H$10&gt;S39,$G$10&lt;S39),180,0),IF(((-SIN($E$10/$O$2)+COS($F$10/$O$2)*SIN(S39/$O$2))/(SIN($F$10/$O$2)*COS(S39/$O$2)))&gt;1,0,IF(((-SIN($E$10/$O$2)+COS($F$10/$O$2)*SIN(S39/$O$2))/(SIN($F$10/$O$2)*COS(S39/$O$2)))&lt;-1,180,IF(((-SIN($E$10/$O$2)+COS($F$10/$O$2)*SIN(S39/$O$2))/(SIN($F$10/$O$2)*COS(S39/$O$2)))=-1,180,(IF(((-SIN($E$10/$O$2)+COS($F$10/$O$2)*SIN(S39/$O$2))/(SIN($F$10/$O$2)*COS(S39/$O$2)))=1,0,DEGREES(ACOS((-SIN($E$10/$O$2)+COS($F$10/$O$2)*SIN(S39/$O$2))/(SIN($F$10/$O$2)*COS(S39/$O$2))))))))))</f>
        <v>104.80007935294473</v>
      </c>
      <c r="U39" s="36">
        <f>IF($F$10=0,0,IF(OR(((SIN($E$10/$O$2)+COS($F$10/$O$2)*SIN(S39/$O$2))/(SIN($F$10/$O$2)*COS(S39/$O$2)))&gt;1,((SIN($E$10/$O$2)+COS($F$10/$O$2)*SIN(S39/$O$2))/(SIN($F$10/$O$2)*COS(S39/$O$2)))&lt;-1),0,IF(((SIN($E$10/$O$2)+COS($F$10/$O$2)*SIN(S39/$O$2))/(SIN($F$10/$O$2)*COS(S39/$O$2)))=1,0,DEGREES(ACOS((SIN($E$10/$O$2)+COS($F$10/$O$2)*SIN(S39/$O$2))/(SIN($F$10/$O$2)*COS(S39/$O$2)))))))</f>
        <v>61.32124280922219</v>
      </c>
      <c r="V39" s="32">
        <f t="shared" si="1"/>
        <v>0.2415490919095697</v>
      </c>
      <c r="X39" s="30">
        <f t="shared" si="5"/>
        <v>11</v>
      </c>
      <c r="Y39" s="34">
        <f>IF($F$11=0,IF(AND($H$11&gt;X39,$G$11&lt;X39),180,0),IF(((-SIN($E$11/$O$2)+COS($F$11/$O$2)*SIN(X39/$O$2))/(SIN($F$11/$O$2)*COS(X39/$O$2)))&gt;1,0,IF(((-SIN($E$11/$O$2)+COS($F$11/$O$2)*SIN(X39/$O$2))/(SIN($F$11/$O$2)*COS(X39/$O$2)))&lt;-1,180,IF(((-SIN($E$11/$O$2)+COS($F$11/$O$2)*SIN(X39/$O$2))/(SIN($F$11/$O$2)*COS(X39/$O$2)))=-1,180,(IF(((-SIN($E$11/$O$2)+COS($F$11/$O$2)*SIN(X39/$O$2))/(SIN($F$11/$O$2)*COS(X39/$O$2)))=1,0,DEGREES(ACOS((-SIN($E$11/$O$2)+COS($F$11/$O$2)*SIN(X39/$O$2))/(SIN($F$11/$O$2)*COS(X39/$O$2))))))))))</f>
        <v>99.97785718481546</v>
      </c>
      <c r="Z39" s="36">
        <f>IF($F$11=0,0,IF(OR(((SIN($E$11/$O$2)+COS($F$11/$O$2)*SIN(X39/$O$2))/(SIN($F$11/$O$2)*COS(X39/$O$2)))&gt;1,((SIN($E$11/$O$2)+COS($F$11/$O$2)*SIN(X39/$O$2))/(SIN($F$11/$O$2)*COS(X39/$O$2)))&lt;-1),0,IF(((SIN($E$11/$O$2)+COS($F$11/$O$2)*SIN(X39/$O$2))/(SIN($F$11/$O$2)*COS(X39/$O$2)))=1,0,DEGREES(ACOS((SIN($E$11/$O$2)+COS($F$11/$O$2)*SIN(X39/$O$2))/(SIN($F$11/$O$2)*COS(X39/$O$2)))))))</f>
        <v>66.56435745151744</v>
      </c>
      <c r="AA39" s="32">
        <f t="shared" si="2"/>
        <v>0.1856305540738779</v>
      </c>
    </row>
    <row r="40" spans="12:27" ht="12.75">
      <c r="L40" s="5"/>
      <c r="N40" s="30">
        <f t="shared" si="3"/>
        <v>11.5</v>
      </c>
      <c r="O40" s="34">
        <f>IF($F$9=0,IF(AND($H$9&gt;N40,$G$9&lt;N40),180,0),IF(((-SIN($E$9/$O$2)+COS($F$9/$O$2)*SIN(N40/$O$2))/(SIN($F$9/$O$2)*COS(N40/$O$2)))&gt;1,0,IF(((-SIN($E$9/$O$2)+COS($F$9/$O$2)*SIN(N40/$O$2))/(SIN($F$9/$O$2)*COS(N40/$O$2)))&lt;-1,180,IF(((-SIN($E$9/$O$2)+COS($F$9/$O$2)*SIN(N40/$O$2))/(SIN($F$9/$O$2)*COS(N40/$O$2)))=-1,180,(IF(((-SIN($E$9/$O$2)+COS($F$9/$O$2)*SIN(N40/$O$2))/(SIN($F$9/$O$2)*COS(N40/$O$2)))=1,0,DEGREES(ACOS((-SIN($E$9/$O$2)+COS($F$9/$O$2)*SIN(N40/$O$2))/(SIN($F$9/$O$2)*COS(N40/$O$2))))))))))</f>
        <v>108.49034318519932</v>
      </c>
      <c r="P40" s="34">
        <f>IF($F$9=0,0,IF(OR(((SIN($E$9/$O$2)+COS($F$9/$O$2)*SIN(N40/$O$2))/(SIN($F$9/$O$2)*COS(N40/$O$2)))&gt;1,((SIN($E$9/$O$2)+COS($F$9/$O$2)*SIN(N40/$O$2))/(SIN($F$9/$O$2)*COS(N40/$O$2)))&lt;-1),0,IF(((SIN($E$9/$O$2)+COS($F$9/$O$2)*SIN(N40/$O$2))/(SIN($F$9/$O$2)*COS(N40/$O$2)))=1,0,DEGREES(ACOS((SIN($E$9/$O$2)+COS($F$9/$O$2)*SIN(N40/$O$2))/(SIN($F$9/$O$2)*COS(N40/$O$2)))))))</f>
        <v>56.49076293253609</v>
      </c>
      <c r="Q40" s="32">
        <f t="shared" si="0"/>
        <v>0.28888655695924015</v>
      </c>
      <c r="S40" s="30">
        <f t="shared" si="4"/>
        <v>11.5</v>
      </c>
      <c r="T40" s="34">
        <f>IF($F$10=0,IF(AND($H$10&gt;S40,$G$10&lt;S40),180,0),IF(((-SIN($E$10/$O$2)+COS($F$10/$O$2)*SIN(S40/$O$2))/(SIN($F$10/$O$2)*COS(S40/$O$2)))&gt;1,0,IF(((-SIN($E$10/$O$2)+COS($F$10/$O$2)*SIN(S40/$O$2))/(SIN($F$10/$O$2)*COS(S40/$O$2)))&lt;-1,180,IF(((-SIN($E$10/$O$2)+COS($F$10/$O$2)*SIN(S40/$O$2))/(SIN($F$10/$O$2)*COS(S40/$O$2)))=-1,180,(IF(((-SIN($E$10/$O$2)+COS($F$10/$O$2)*SIN(S40/$O$2))/(SIN($F$10/$O$2)*COS(S40/$O$2)))=1,0,DEGREES(ACOS((-SIN($E$10/$O$2)+COS($F$10/$O$2)*SIN(S40/$O$2))/(SIN($F$10/$O$2)*COS(S40/$O$2))))))))))</f>
        <v>104.52770738723895</v>
      </c>
      <c r="U40" s="36">
        <f>IF($F$10=0,0,IF(OR(((SIN($E$10/$O$2)+COS($F$10/$O$2)*SIN(S40/$O$2))/(SIN($F$10/$O$2)*COS(S40/$O$2)))&gt;1,((SIN($E$10/$O$2)+COS($F$10/$O$2)*SIN(S40/$O$2))/(SIN($F$10/$O$2)*COS(S40/$O$2)))&lt;-1),0,IF(((SIN($E$10/$O$2)+COS($F$10/$O$2)*SIN(S40/$O$2))/(SIN($F$10/$O$2)*COS(S40/$O$2)))=1,0,DEGREES(ACOS((SIN($E$10/$O$2)+COS($F$10/$O$2)*SIN(S40/$O$2))/(SIN($F$10/$O$2)*COS(S40/$O$2)))))))</f>
        <v>60.93675540105763</v>
      </c>
      <c r="V40" s="32">
        <f t="shared" si="1"/>
        <v>0.2421719554787851</v>
      </c>
      <c r="X40" s="30">
        <f t="shared" si="5"/>
        <v>11.5</v>
      </c>
      <c r="Y40" s="34">
        <f>IF($F$11=0,IF(AND($H$11&gt;X40,$G$11&lt;X40),180,0),IF(((-SIN($E$11/$O$2)+COS($F$11/$O$2)*SIN(X40/$O$2))/(SIN($F$11/$O$2)*COS(X40/$O$2)))&gt;1,0,IF(((-SIN($E$11/$O$2)+COS($F$11/$O$2)*SIN(X40/$O$2))/(SIN($F$11/$O$2)*COS(X40/$O$2)))&lt;-1,180,IF(((-SIN($E$11/$O$2)+COS($F$11/$O$2)*SIN(X40/$O$2))/(SIN($F$11/$O$2)*COS(X40/$O$2)))=-1,180,(IF(((-SIN($E$11/$O$2)+COS($F$11/$O$2)*SIN(X40/$O$2))/(SIN($F$11/$O$2)*COS(X40/$O$2)))=1,0,DEGREES(ACOS((-SIN($E$11/$O$2)+COS($F$11/$O$2)*SIN(X40/$O$2))/(SIN($F$11/$O$2)*COS(X40/$O$2))))))))))</f>
        <v>99.70212023616772</v>
      </c>
      <c r="Z40" s="36">
        <f>IF($F$11=0,0,IF(OR(((SIN($E$11/$O$2)+COS($F$11/$O$2)*SIN(X40/$O$2))/(SIN($F$11/$O$2)*COS(X40/$O$2)))&gt;1,((SIN($E$11/$O$2)+COS($F$11/$O$2)*SIN(X40/$O$2))/(SIN($F$11/$O$2)*COS(X40/$O$2)))&lt;-1),0,IF(((SIN($E$11/$O$2)+COS($F$11/$O$2)*SIN(X40/$O$2))/(SIN($F$11/$O$2)*COS(X40/$O$2)))=1,0,DEGREES(ACOS((SIN($E$11/$O$2)+COS($F$11/$O$2)*SIN(X40/$O$2))/(SIN($F$11/$O$2)*COS(X40/$O$2)))))))</f>
        <v>66.20581388310666</v>
      </c>
      <c r="AA40" s="32">
        <f t="shared" si="2"/>
        <v>0.18609059085033922</v>
      </c>
    </row>
    <row r="41" spans="12:27" ht="12.75">
      <c r="L41" s="5"/>
      <c r="N41" s="30">
        <f t="shared" si="3"/>
        <v>12</v>
      </c>
      <c r="O41" s="34">
        <f>IF($F$9=0,IF(AND($H$9&gt;N41,$G$9&lt;N41),180,0),IF(((-SIN($E$9/$O$2)+COS($F$9/$O$2)*SIN(N41/$O$2))/(SIN($F$9/$O$2)*COS(N41/$O$2)))&gt;1,0,IF(((-SIN($E$9/$O$2)+COS($F$9/$O$2)*SIN(N41/$O$2))/(SIN($F$9/$O$2)*COS(N41/$O$2)))&lt;-1,180,IF(((-SIN($E$9/$O$2)+COS($F$9/$O$2)*SIN(N41/$O$2))/(SIN($F$9/$O$2)*COS(N41/$O$2)))=-1,180,(IF(((-SIN($E$9/$O$2)+COS($F$9/$O$2)*SIN(N41/$O$2))/(SIN($F$9/$O$2)*COS(N41/$O$2)))=1,0,DEGREES(ACOS((-SIN($E$9/$O$2)+COS($F$9/$O$2)*SIN(N41/$O$2))/(SIN($F$9/$O$2)*COS(N41/$O$2))))))))))</f>
        <v>108.22069749170393</v>
      </c>
      <c r="P41" s="34">
        <f>IF($F$9=0,0,IF(OR(((SIN($E$9/$O$2)+COS($F$9/$O$2)*SIN(N41/$O$2))/(SIN($F$9/$O$2)*COS(N41/$O$2)))&gt;1,((SIN($E$9/$O$2)+COS($F$9/$O$2)*SIN(N41/$O$2))/(SIN($F$9/$O$2)*COS(N41/$O$2)))&lt;-1),0,IF(((SIN($E$9/$O$2)+COS($F$9/$O$2)*SIN(N41/$O$2))/(SIN($F$9/$O$2)*COS(N41/$O$2)))=1,0,DEGREES(ACOS((SIN($E$9/$O$2)+COS($F$9/$O$2)*SIN(N41/$O$2))/(SIN($F$9/$O$2)*COS(N41/$O$2)))))))</f>
        <v>56.07429938258983</v>
      </c>
      <c r="Q41" s="32">
        <f t="shared" si="0"/>
        <v>0.2897022117173006</v>
      </c>
      <c r="S41" s="30">
        <f t="shared" si="4"/>
        <v>12</v>
      </c>
      <c r="T41" s="34">
        <f>IF($F$10=0,IF(AND($H$10&gt;S41,$G$10&lt;S41),180,0),IF(((-SIN($E$10/$O$2)+COS($F$10/$O$2)*SIN(S41/$O$2))/(SIN($F$10/$O$2)*COS(S41/$O$2)))&gt;1,0,IF(((-SIN($E$10/$O$2)+COS($F$10/$O$2)*SIN(S41/$O$2))/(SIN($F$10/$O$2)*COS(S41/$O$2)))&lt;-1,180,IF(((-SIN($E$10/$O$2)+COS($F$10/$O$2)*SIN(S41/$O$2))/(SIN($F$10/$O$2)*COS(S41/$O$2)))=-1,180,(IF(((-SIN($E$10/$O$2)+COS($F$10/$O$2)*SIN(S41/$O$2))/(SIN($F$10/$O$2)*COS(S41/$O$2)))=1,0,DEGREES(ACOS((-SIN($E$10/$O$2)+COS($F$10/$O$2)*SIN(S41/$O$2))/(SIN($F$10/$O$2)*COS(S41/$O$2))))))))))</f>
        <v>104.25636452714124</v>
      </c>
      <c r="U41" s="36">
        <f>IF($F$10=0,0,IF(OR(((SIN($E$10/$O$2)+COS($F$10/$O$2)*SIN(S41/$O$2))/(SIN($F$10/$O$2)*COS(S41/$O$2)))&gt;1,((SIN($E$10/$O$2)+COS($F$10/$O$2)*SIN(S41/$O$2))/(SIN($F$10/$O$2)*COS(S41/$O$2)))&lt;-1),0,IF(((SIN($E$10/$O$2)+COS($F$10/$O$2)*SIN(S41/$O$2))/(SIN($F$10/$O$2)*COS(S41/$O$2)))=1,0,DEGREES(ACOS((SIN($E$10/$O$2)+COS($F$10/$O$2)*SIN(S41/$O$2))/(SIN($F$10/$O$2)*COS(S41/$O$2)))))))</f>
        <v>60.54760430138141</v>
      </c>
      <c r="V41" s="32">
        <f t="shared" si="1"/>
        <v>0.24282644569866574</v>
      </c>
      <c r="X41" s="30">
        <f t="shared" si="5"/>
        <v>12</v>
      </c>
      <c r="Y41" s="34">
        <f>IF($F$11=0,IF(AND($H$11&gt;X41,$G$11&lt;X41),180,0),IF(((-SIN($E$11/$O$2)+COS($F$11/$O$2)*SIN(X41/$O$2))/(SIN($F$11/$O$2)*COS(X41/$O$2)))&gt;1,0,IF(((-SIN($E$11/$O$2)+COS($F$11/$O$2)*SIN(X41/$O$2))/(SIN($F$11/$O$2)*COS(X41/$O$2)))&lt;-1,180,IF(((-SIN($E$11/$O$2)+COS($F$11/$O$2)*SIN(X41/$O$2))/(SIN($F$11/$O$2)*COS(X41/$O$2)))=-1,180,(IF(((-SIN($E$11/$O$2)+COS($F$11/$O$2)*SIN(X41/$O$2))/(SIN($F$11/$O$2)*COS(X41/$O$2)))=1,0,DEGREES(ACOS((-SIN($E$11/$O$2)+COS($F$11/$O$2)*SIN(X41/$O$2))/(SIN($F$11/$O$2)*COS(X41/$O$2))))))))))</f>
        <v>99.42689753207941</v>
      </c>
      <c r="Z41" s="36">
        <f>IF($F$11=0,0,IF(OR(((SIN($E$11/$O$2)+COS($F$11/$O$2)*SIN(X41/$O$2))/(SIN($F$11/$O$2)*COS(X41/$O$2)))&gt;1,((SIN($E$11/$O$2)+COS($F$11/$O$2)*SIN(X41/$O$2))/(SIN($F$11/$O$2)*COS(X41/$O$2)))&lt;-1),0,IF(((SIN($E$11/$O$2)+COS($F$11/$O$2)*SIN(X41/$O$2))/(SIN($F$11/$O$2)*COS(X41/$O$2)))=1,0,DEGREES(ACOS((SIN($E$11/$O$2)+COS($F$11/$O$2)*SIN(X41/$O$2))/(SIN($F$11/$O$2)*COS(X41/$O$2)))))))</f>
        <v>65.84362737745157</v>
      </c>
      <c r="AA41" s="32">
        <f t="shared" si="2"/>
        <v>0.18657372308126577</v>
      </c>
    </row>
    <row r="42" spans="12:27" ht="12.75">
      <c r="L42" s="5"/>
      <c r="N42" s="30">
        <f t="shared" si="3"/>
        <v>12.5</v>
      </c>
      <c r="O42" s="34">
        <f>IF($F$9=0,IF(AND($H$9&gt;N42,$G$9&lt;N42),180,0),IF(((-SIN($E$9/$O$2)+COS($F$9/$O$2)*SIN(N42/$O$2))/(SIN($F$9/$O$2)*COS(N42/$O$2)))&gt;1,0,IF(((-SIN($E$9/$O$2)+COS($F$9/$O$2)*SIN(N42/$O$2))/(SIN($F$9/$O$2)*COS(N42/$O$2)))&lt;-1,180,IF(((-SIN($E$9/$O$2)+COS($F$9/$O$2)*SIN(N42/$O$2))/(SIN($F$9/$O$2)*COS(N42/$O$2)))=-1,180,(IF(((-SIN($E$9/$O$2)+COS($F$9/$O$2)*SIN(N42/$O$2))/(SIN($F$9/$O$2)*COS(N42/$O$2)))=1,0,DEGREES(ACOS((-SIN($E$9/$O$2)+COS($F$9/$O$2)*SIN(N42/$O$2))/(SIN($F$9/$O$2)*COS(N42/$O$2))))))))))</f>
        <v>107.95246976520205</v>
      </c>
      <c r="P42" s="34">
        <f>IF($F$9=0,0,IF(OR(((SIN($E$9/$O$2)+COS($F$9/$O$2)*SIN(N42/$O$2))/(SIN($F$9/$O$2)*COS(N42/$O$2)))&gt;1,((SIN($E$9/$O$2)+COS($F$9/$O$2)*SIN(N42/$O$2))/(SIN($F$9/$O$2)*COS(N42/$O$2)))&lt;-1),0,IF(((SIN($E$9/$O$2)+COS($F$9/$O$2)*SIN(N42/$O$2))/(SIN($F$9/$O$2)*COS(N42/$O$2)))=1,0,DEGREES(ACOS((SIN($E$9/$O$2)+COS($F$9/$O$2)*SIN(N42/$O$2))/(SIN($F$9/$O$2)*COS(N42/$O$2)))))))</f>
        <v>55.65192490331335</v>
      </c>
      <c r="Q42" s="32">
        <f t="shared" si="0"/>
        <v>0.29055858256604833</v>
      </c>
      <c r="S42" s="30">
        <f t="shared" si="4"/>
        <v>12.5</v>
      </c>
      <c r="T42" s="34">
        <f>IF($F$10=0,IF(AND($H$10&gt;S42,$G$10&lt;S42),180,0),IF(((-SIN($E$10/$O$2)+COS($F$10/$O$2)*SIN(S42/$O$2))/(SIN($F$10/$O$2)*COS(S42/$O$2)))&gt;1,0,IF(((-SIN($E$10/$O$2)+COS($F$10/$O$2)*SIN(S42/$O$2))/(SIN($F$10/$O$2)*COS(S42/$O$2)))&lt;-1,180,IF(((-SIN($E$10/$O$2)+COS($F$10/$O$2)*SIN(S42/$O$2))/(SIN($F$10/$O$2)*COS(S42/$O$2)))=-1,180,(IF(((-SIN($E$10/$O$2)+COS($F$10/$O$2)*SIN(S42/$O$2))/(SIN($F$10/$O$2)*COS(S42/$O$2)))=1,0,DEGREES(ACOS((-SIN($E$10/$O$2)+COS($F$10/$O$2)*SIN(S42/$O$2))/(SIN($F$10/$O$2)*COS(S42/$O$2))))))))))</f>
        <v>103.98600336837734</v>
      </c>
      <c r="U42" s="36">
        <f>IF($F$10=0,0,IF(OR(((SIN($E$10/$O$2)+COS($F$10/$O$2)*SIN(S42/$O$2))/(SIN($F$10/$O$2)*COS(S42/$O$2)))&gt;1,((SIN($E$10/$O$2)+COS($F$10/$O$2)*SIN(S42/$O$2))/(SIN($F$10/$O$2)*COS(S42/$O$2)))&lt;-1),0,IF(((SIN($E$10/$O$2)+COS($F$10/$O$2)*SIN(S42/$O$2))/(SIN($F$10/$O$2)*COS(S42/$O$2)))=1,0,DEGREES(ACOS((SIN($E$10/$O$2)+COS($F$10/$O$2)*SIN(S42/$O$2))/(SIN($F$10/$O$2)*COS(S42/$O$2)))))))</f>
        <v>60.15364044464573</v>
      </c>
      <c r="V42" s="32">
        <f t="shared" si="1"/>
        <v>0.2435131273540645</v>
      </c>
      <c r="X42" s="30">
        <f t="shared" si="5"/>
        <v>12.5</v>
      </c>
      <c r="Y42" s="34">
        <f>IF($F$11=0,IF(AND($H$11&gt;X42,$G$11&lt;X42),180,0),IF(((-SIN($E$11/$O$2)+COS($F$11/$O$2)*SIN(X42/$O$2))/(SIN($F$11/$O$2)*COS(X42/$O$2)))&gt;1,0,IF(((-SIN($E$11/$O$2)+COS($F$11/$O$2)*SIN(X42/$O$2))/(SIN($F$11/$O$2)*COS(X42/$O$2)))&lt;-1,180,IF(((-SIN($E$11/$O$2)+COS($F$11/$O$2)*SIN(X42/$O$2))/(SIN($F$11/$O$2)*COS(X42/$O$2)))=-1,180,(IF(((-SIN($E$11/$O$2)+COS($F$11/$O$2)*SIN(X42/$O$2))/(SIN($F$11/$O$2)*COS(X42/$O$2)))=1,0,DEGREES(ACOS((-SIN($E$11/$O$2)+COS($F$11/$O$2)*SIN(X42/$O$2))/(SIN($F$11/$O$2)*COS(X42/$O$2))))))))))</f>
        <v>99.15214106505009</v>
      </c>
      <c r="Z42" s="36">
        <f>IF($F$11=0,0,IF(OR(((SIN($E$11/$O$2)+COS($F$11/$O$2)*SIN(X42/$O$2))/(SIN($F$11/$O$2)*COS(X42/$O$2)))&gt;1,((SIN($E$11/$O$2)+COS($F$11/$O$2)*SIN(X42/$O$2))/(SIN($F$11/$O$2)*COS(X42/$O$2)))&lt;-1),0,IF(((SIN($E$11/$O$2)+COS($F$11/$O$2)*SIN(X42/$O$2))/(SIN($F$11/$O$2)*COS(X42/$O$2)))=1,0,DEGREES(ACOS((SIN($E$11/$O$2)+COS($F$11/$O$2)*SIN(X42/$O$2))/(SIN($F$11/$O$2)*COS(X42/$O$2)))))))</f>
        <v>65.47768246822017</v>
      </c>
      <c r="AA42" s="32">
        <f t="shared" si="2"/>
        <v>0.18708032553794401</v>
      </c>
    </row>
    <row r="43" spans="12:27" ht="12.75">
      <c r="L43" s="5"/>
      <c r="N43" s="30">
        <f t="shared" si="3"/>
        <v>13</v>
      </c>
      <c r="O43" s="34">
        <f>IF($F$9=0,IF(AND($H$9&gt;N43,$G$9&lt;N43),180,0),IF(((-SIN($E$9/$O$2)+COS($F$9/$O$2)*SIN(N43/$O$2))/(SIN($F$9/$O$2)*COS(N43/$O$2)))&gt;1,0,IF(((-SIN($E$9/$O$2)+COS($F$9/$O$2)*SIN(N43/$O$2))/(SIN($F$9/$O$2)*COS(N43/$O$2)))&lt;-1,180,IF(((-SIN($E$9/$O$2)+COS($F$9/$O$2)*SIN(N43/$O$2))/(SIN($F$9/$O$2)*COS(N43/$O$2)))=-1,180,(IF(((-SIN($E$9/$O$2)+COS($F$9/$O$2)*SIN(N43/$O$2))/(SIN($F$9/$O$2)*COS(N43/$O$2)))=1,0,DEGREES(ACOS((-SIN($E$9/$O$2)+COS($F$9/$O$2)*SIN(N43/$O$2))/(SIN($F$9/$O$2)*COS(N43/$O$2))))))))))</f>
        <v>107.68561246804089</v>
      </c>
      <c r="P43" s="34">
        <f>IF($F$9=0,0,IF(OR(((SIN($E$9/$O$2)+COS($F$9/$O$2)*SIN(N43/$O$2))/(SIN($F$9/$O$2)*COS(N43/$O$2)))&gt;1,((SIN($E$9/$O$2)+COS($F$9/$O$2)*SIN(N43/$O$2))/(SIN($F$9/$O$2)*COS(N43/$O$2)))&lt;-1),0,IF(((SIN($E$9/$O$2)+COS($F$9/$O$2)*SIN(N43/$O$2))/(SIN($F$9/$O$2)*COS(N43/$O$2)))=1,0,DEGREES(ACOS((SIN($E$9/$O$2)+COS($F$9/$O$2)*SIN(N43/$O$2))/(SIN($F$9/$O$2)*COS(N43/$O$2)))))))</f>
        <v>55.22343988833456</v>
      </c>
      <c r="Q43" s="32">
        <f t="shared" si="0"/>
        <v>0.29145651433170183</v>
      </c>
      <c r="S43" s="30">
        <f t="shared" si="4"/>
        <v>13</v>
      </c>
      <c r="T43" s="34">
        <f>IF($F$10=0,IF(AND($H$10&gt;S43,$G$10&lt;S43),180,0),IF(((-SIN($E$10/$O$2)+COS($F$10/$O$2)*SIN(S43/$O$2))/(SIN($F$10/$O$2)*COS(S43/$O$2)))&gt;1,0,IF(((-SIN($E$10/$O$2)+COS($F$10/$O$2)*SIN(S43/$O$2))/(SIN($F$10/$O$2)*COS(S43/$O$2)))&lt;-1,180,IF(((-SIN($E$10/$O$2)+COS($F$10/$O$2)*SIN(S43/$O$2))/(SIN($F$10/$O$2)*COS(S43/$O$2)))=-1,180,(IF(((-SIN($E$10/$O$2)+COS($F$10/$O$2)*SIN(S43/$O$2))/(SIN($F$10/$O$2)*COS(S43/$O$2)))=1,0,DEGREES(ACOS((-SIN($E$10/$O$2)+COS($F$10/$O$2)*SIN(S43/$O$2))/(SIN($F$10/$O$2)*COS(S43/$O$2))))))))))</f>
        <v>103.71657691811754</v>
      </c>
      <c r="U43" s="36">
        <f>IF($F$10=0,0,IF(OR(((SIN($E$10/$O$2)+COS($F$10/$O$2)*SIN(S43/$O$2))/(SIN($F$10/$O$2)*COS(S43/$O$2)))&gt;1,((SIN($E$10/$O$2)+COS($F$10/$O$2)*SIN(S43/$O$2))/(SIN($F$10/$O$2)*COS(S43/$O$2)))&lt;-1),0,IF(((SIN($E$10/$O$2)+COS($F$10/$O$2)*SIN(S43/$O$2))/(SIN($F$10/$O$2)*COS(S43/$O$2)))=1,0,DEGREES(ACOS((SIN($E$10/$O$2)+COS($F$10/$O$2)*SIN(S43/$O$2))/(SIN($F$10/$O$2)*COS(S43/$O$2)))))))</f>
        <v>59.75470872726501</v>
      </c>
      <c r="V43" s="32">
        <f t="shared" si="1"/>
        <v>0.24423260106029182</v>
      </c>
      <c r="X43" s="30">
        <f t="shared" si="5"/>
        <v>13</v>
      </c>
      <c r="Y43" s="34">
        <f>IF($F$11=0,IF(AND($H$11&gt;X43,$G$11&lt;X43),180,0),IF(((-SIN($E$11/$O$2)+COS($F$11/$O$2)*SIN(X43/$O$2))/(SIN($F$11/$O$2)*COS(X43/$O$2)))&gt;1,0,IF(((-SIN($E$11/$O$2)+COS($F$11/$O$2)*SIN(X43/$O$2))/(SIN($F$11/$O$2)*COS(X43/$O$2)))&lt;-1,180,IF(((-SIN($E$11/$O$2)+COS($F$11/$O$2)*SIN(X43/$O$2))/(SIN($F$11/$O$2)*COS(X43/$O$2)))=-1,180,(IF(((-SIN($E$11/$O$2)+COS($F$11/$O$2)*SIN(X43/$O$2))/(SIN($F$11/$O$2)*COS(X43/$O$2)))=1,0,DEGREES(ACOS((-SIN($E$11/$O$2)+COS($F$11/$O$2)*SIN(X43/$O$2))/(SIN($F$11/$O$2)*COS(X43/$O$2))))))))))</f>
        <v>98.87780291294418</v>
      </c>
      <c r="Z43" s="36">
        <f>IF($F$11=0,0,IF(OR(((SIN($E$11/$O$2)+COS($F$11/$O$2)*SIN(X43/$O$2))/(SIN($F$11/$O$2)*COS(X43/$O$2)))&gt;1,((SIN($E$11/$O$2)+COS($F$11/$O$2)*SIN(X43/$O$2))/(SIN($F$11/$O$2)*COS(X43/$O$2)))&lt;-1),0,IF(((SIN($E$11/$O$2)+COS($F$11/$O$2)*SIN(X43/$O$2))/(SIN($F$11/$O$2)*COS(X43/$O$2)))=1,0,DEGREES(ACOS((SIN($E$11/$O$2)+COS($F$11/$O$2)*SIN(X43/$O$2))/(SIN($F$11/$O$2)*COS(X43/$O$2)))))))</f>
        <v>65.10785969159218</v>
      </c>
      <c r="AA43" s="32">
        <f t="shared" si="2"/>
        <v>0.18761079567417774</v>
      </c>
    </row>
    <row r="44" spans="12:27" ht="12.75">
      <c r="L44" s="5"/>
      <c r="N44" s="30">
        <f t="shared" si="3"/>
        <v>13.5</v>
      </c>
      <c r="O44" s="34">
        <f>IF($F$9=0,IF(AND($H$9&gt;N44,$G$9&lt;N44),180,0),IF(((-SIN($E$9/$O$2)+COS($F$9/$O$2)*SIN(N44/$O$2))/(SIN($F$9/$O$2)*COS(N44/$O$2)))&gt;1,0,IF(((-SIN($E$9/$O$2)+COS($F$9/$O$2)*SIN(N44/$O$2))/(SIN($F$9/$O$2)*COS(N44/$O$2)))&lt;-1,180,IF(((-SIN($E$9/$O$2)+COS($F$9/$O$2)*SIN(N44/$O$2))/(SIN($F$9/$O$2)*COS(N44/$O$2)))=-1,180,(IF(((-SIN($E$9/$O$2)+COS($F$9/$O$2)*SIN(N44/$O$2))/(SIN($F$9/$O$2)*COS(N44/$O$2)))=1,0,DEGREES(ACOS((-SIN($E$9/$O$2)+COS($F$9/$O$2)*SIN(N44/$O$2))/(SIN($F$9/$O$2)*COS(N44/$O$2))))))))))</f>
        <v>107.42007872520844</v>
      </c>
      <c r="P44" s="34">
        <f>IF($F$9=0,0,IF(OR(((SIN($E$9/$O$2)+COS($F$9/$O$2)*SIN(N44/$O$2))/(SIN($F$9/$O$2)*COS(N44/$O$2)))&gt;1,((SIN($E$9/$O$2)+COS($F$9/$O$2)*SIN(N44/$O$2))/(SIN($F$9/$O$2)*COS(N44/$O$2)))&lt;-1),0,IF(((SIN($E$9/$O$2)+COS($F$9/$O$2)*SIN(N44/$O$2))/(SIN($F$9/$O$2)*COS(N44/$O$2)))=1,0,DEGREES(ACOS((SIN($E$9/$O$2)+COS($F$9/$O$2)*SIN(N44/$O$2))/(SIN($F$9/$O$2)*COS(N44/$O$2)))))))</f>
        <v>54.78863528309798</v>
      </c>
      <c r="Q44" s="32">
        <f t="shared" si="0"/>
        <v>0.2923969080117248</v>
      </c>
      <c r="S44" s="30">
        <f t="shared" si="4"/>
        <v>13.5</v>
      </c>
      <c r="T44" s="34">
        <f>IF($F$10=0,IF(AND($H$10&gt;S44,$G$10&lt;S44),180,0),IF(((-SIN($E$10/$O$2)+COS($F$10/$O$2)*SIN(S44/$O$2))/(SIN($F$10/$O$2)*COS(S44/$O$2)))&gt;1,0,IF(((-SIN($E$10/$O$2)+COS($F$10/$O$2)*SIN(S44/$O$2))/(SIN($F$10/$O$2)*COS(S44/$O$2)))&lt;-1,180,IF(((-SIN($E$10/$O$2)+COS($F$10/$O$2)*SIN(S44/$O$2))/(SIN($F$10/$O$2)*COS(S44/$O$2)))=-1,180,(IF(((-SIN($E$10/$O$2)+COS($F$10/$O$2)*SIN(S44/$O$2))/(SIN($F$10/$O$2)*COS(S44/$O$2)))=1,0,DEGREES(ACOS((-SIN($E$10/$O$2)+COS($F$10/$O$2)*SIN(S44/$O$2))/(SIN($F$10/$O$2)*COS(S44/$O$2))))))))))</f>
        <v>103.44803855654075</v>
      </c>
      <c r="U44" s="36">
        <f>IF($F$10=0,0,IF(OR(((SIN($E$10/$O$2)+COS($F$10/$O$2)*SIN(S44/$O$2))/(SIN($F$10/$O$2)*COS(S44/$O$2)))&gt;1,((SIN($E$10/$O$2)+COS($F$10/$O$2)*SIN(S44/$O$2))/(SIN($F$10/$O$2)*COS(S44/$O$2)))&lt;-1),0,IF(((SIN($E$10/$O$2)+COS($F$10/$O$2)*SIN(S44/$O$2))/(SIN($F$10/$O$2)*COS(S44/$O$2)))=1,0,DEGREES(ACOS((SIN($E$10/$O$2)+COS($F$10/$O$2)*SIN(S44/$O$2))/(SIN($F$10/$O$2)*COS(S44/$O$2)))))))</f>
        <v>59.35064764090451</v>
      </c>
      <c r="V44" s="32">
        <f t="shared" si="1"/>
        <v>0.244985505086868</v>
      </c>
      <c r="X44" s="30">
        <f t="shared" si="5"/>
        <v>13.5</v>
      </c>
      <c r="Y44" s="34">
        <f>IF($F$11=0,IF(AND($H$11&gt;X44,$G$11&lt;X44),180,0),IF(((-SIN($E$11/$O$2)+COS($F$11/$O$2)*SIN(X44/$O$2))/(SIN($F$11/$O$2)*COS(X44/$O$2)))&gt;1,0,IF(((-SIN($E$11/$O$2)+COS($F$11/$O$2)*SIN(X44/$O$2))/(SIN($F$11/$O$2)*COS(X44/$O$2)))&lt;-1,180,IF(((-SIN($E$11/$O$2)+COS($F$11/$O$2)*SIN(X44/$O$2))/(SIN($F$11/$O$2)*COS(X44/$O$2)))=-1,180,(IF(((-SIN($E$11/$O$2)+COS($F$11/$O$2)*SIN(X44/$O$2))/(SIN($F$11/$O$2)*COS(X44/$O$2)))=1,0,DEGREES(ACOS((-SIN($E$11/$O$2)+COS($F$11/$O$2)*SIN(X44/$O$2))/(SIN($F$11/$O$2)*COS(X44/$O$2))))))))))</f>
        <v>98.60383520088834</v>
      </c>
      <c r="Z44" s="36">
        <f>IF($F$11=0,0,IF(OR(((SIN($E$11/$O$2)+COS($F$11/$O$2)*SIN(X44/$O$2))/(SIN($F$11/$O$2)*COS(X44/$O$2)))&gt;1,((SIN($E$11/$O$2)+COS($F$11/$O$2)*SIN(X44/$O$2))/(SIN($F$11/$O$2)*COS(X44/$O$2)))&lt;-1),0,IF(((SIN($E$11/$O$2)+COS($F$11/$O$2)*SIN(X44/$O$2))/(SIN($F$11/$O$2)*COS(X44/$O$2)))=1,0,DEGREES(ACOS((SIN($E$11/$O$2)+COS($F$11/$O$2)*SIN(X44/$O$2))/(SIN($F$11/$O$2)*COS(X44/$O$2)))))))</f>
        <v>64.73403536677768</v>
      </c>
      <c r="AA44" s="32">
        <f t="shared" si="2"/>
        <v>0.18816555463394813</v>
      </c>
    </row>
    <row r="45" spans="12:27" ht="12.75">
      <c r="L45" s="5"/>
      <c r="N45" s="30">
        <f t="shared" si="3"/>
        <v>14</v>
      </c>
      <c r="O45" s="34">
        <f>IF($F$9=0,IF(AND($H$9&gt;N45,$G$9&lt;N45),180,0),IF(((-SIN($E$9/$O$2)+COS($F$9/$O$2)*SIN(N45/$O$2))/(SIN($F$9/$O$2)*COS(N45/$O$2)))&gt;1,0,IF(((-SIN($E$9/$O$2)+COS($F$9/$O$2)*SIN(N45/$O$2))/(SIN($F$9/$O$2)*COS(N45/$O$2)))&lt;-1,180,IF(((-SIN($E$9/$O$2)+COS($F$9/$O$2)*SIN(N45/$O$2))/(SIN($F$9/$O$2)*COS(N45/$O$2)))=-1,180,(IF(((-SIN($E$9/$O$2)+COS($F$9/$O$2)*SIN(N45/$O$2))/(SIN($F$9/$O$2)*COS(N45/$O$2)))=1,0,DEGREES(ACOS((-SIN($E$9/$O$2)+COS($F$9/$O$2)*SIN(N45/$O$2))/(SIN($F$9/$O$2)*COS(N45/$O$2))))))))))</f>
        <v>107.15582228386067</v>
      </c>
      <c r="P45" s="34">
        <f>IF($F$9=0,0,IF(OR(((SIN($E$9/$O$2)+COS($F$9/$O$2)*SIN(N45/$O$2))/(SIN($F$9/$O$2)*COS(N45/$O$2)))&gt;1,((SIN($E$9/$O$2)+COS($F$9/$O$2)*SIN(N45/$O$2))/(SIN($F$9/$O$2)*COS(N45/$O$2)))&lt;-1),0,IF(((SIN($E$9/$O$2)+COS($F$9/$O$2)*SIN(N45/$O$2))/(SIN($F$9/$O$2)*COS(N45/$O$2)))=1,0,DEGREES(ACOS((SIN($E$9/$O$2)+COS($F$9/$O$2)*SIN(N45/$O$2))/(SIN($F$9/$O$2)*COS(N45/$O$2)))))))</f>
        <v>54.34729193042282</v>
      </c>
      <c r="Q45" s="32">
        <f t="shared" si="0"/>
        <v>0.29338072418576583</v>
      </c>
      <c r="S45" s="30">
        <f t="shared" si="4"/>
        <v>14</v>
      </c>
      <c r="T45" s="34">
        <f>IF($F$10=0,IF(AND($H$10&gt;S45,$G$10&lt;S45),180,0),IF(((-SIN($E$10/$O$2)+COS($F$10/$O$2)*SIN(S45/$O$2))/(SIN($F$10/$O$2)*COS(S45/$O$2)))&gt;1,0,IF(((-SIN($E$10/$O$2)+COS($F$10/$O$2)*SIN(S45/$O$2))/(SIN($F$10/$O$2)*COS(S45/$O$2)))&lt;-1,180,IF(((-SIN($E$10/$O$2)+COS($F$10/$O$2)*SIN(S45/$O$2))/(SIN($F$10/$O$2)*COS(S45/$O$2)))=-1,180,(IF(((-SIN($E$10/$O$2)+COS($F$10/$O$2)*SIN(S45/$O$2))/(SIN($F$10/$O$2)*COS(S45/$O$2)))=1,0,DEGREES(ACOS((-SIN($E$10/$O$2)+COS($F$10/$O$2)*SIN(S45/$O$2))/(SIN($F$10/$O$2)*COS(S45/$O$2))))))))))</f>
        <v>103.180341998904</v>
      </c>
      <c r="U45" s="36">
        <f>IF($F$10=0,0,IF(OR(((SIN($E$10/$O$2)+COS($F$10/$O$2)*SIN(S45/$O$2))/(SIN($F$10/$O$2)*COS(S45/$O$2)))&gt;1,((SIN($E$10/$O$2)+COS($F$10/$O$2)*SIN(S45/$O$2))/(SIN($F$10/$O$2)*COS(S45/$O$2)))&lt;-1),0,IF(((SIN($E$10/$O$2)+COS($F$10/$O$2)*SIN(S45/$O$2))/(SIN($F$10/$O$2)*COS(S45/$O$2)))=1,0,DEGREES(ACOS((SIN($E$10/$O$2)+COS($F$10/$O$2)*SIN(S45/$O$2))/(SIN($F$10/$O$2)*COS(S45/$O$2)))))))</f>
        <v>58.9412888775145</v>
      </c>
      <c r="V45" s="32">
        <f t="shared" si="1"/>
        <v>0.24577251734105277</v>
      </c>
      <c r="X45" s="30">
        <f t="shared" si="5"/>
        <v>14</v>
      </c>
      <c r="Y45" s="34">
        <f>IF($F$11=0,IF(AND($H$11&gt;X45,$G$11&lt;X45),180,0),IF(((-SIN($E$11/$O$2)+COS($F$11/$O$2)*SIN(X45/$O$2))/(SIN($F$11/$O$2)*COS(X45/$O$2)))&gt;1,0,IF(((-SIN($E$11/$O$2)+COS($F$11/$O$2)*SIN(X45/$O$2))/(SIN($F$11/$O$2)*COS(X45/$O$2)))&lt;-1,180,IF(((-SIN($E$11/$O$2)+COS($F$11/$O$2)*SIN(X45/$O$2))/(SIN($F$11/$O$2)*COS(X45/$O$2)))=-1,180,(IF(((-SIN($E$11/$O$2)+COS($F$11/$O$2)*SIN(X45/$O$2))/(SIN($F$11/$O$2)*COS(X45/$O$2)))=1,0,DEGREES(ACOS((-SIN($E$11/$O$2)+COS($F$11/$O$2)*SIN(X45/$O$2))/(SIN($F$11/$O$2)*COS(X45/$O$2))))))))))</f>
        <v>98.33019006311451</v>
      </c>
      <c r="Z45" s="36">
        <f>IF($F$11=0,0,IF(OR(((SIN($E$11/$O$2)+COS($F$11/$O$2)*SIN(X45/$O$2))/(SIN($F$11/$O$2)*COS(X45/$O$2)))&gt;1,((SIN($E$11/$O$2)+COS($F$11/$O$2)*SIN(X45/$O$2))/(SIN($F$11/$O$2)*COS(X45/$O$2)))&lt;-1),0,IF(((SIN($E$11/$O$2)+COS($F$11/$O$2)*SIN(X45/$O$2))/(SIN($F$11/$O$2)*COS(X45/$O$2)))=1,0,DEGREES(ACOS((SIN($E$11/$O$2)+COS($F$11/$O$2)*SIN(X45/$O$2))/(SIN($F$11/$O$2)*COS(X45/$O$2)))))))</f>
        <v>64.35608136200295</v>
      </c>
      <c r="AA45" s="32">
        <f t="shared" si="2"/>
        <v>0.18874504833950867</v>
      </c>
    </row>
    <row r="46" spans="12:27" ht="12.75">
      <c r="L46" s="5"/>
      <c r="N46" s="30">
        <f t="shared" si="3"/>
        <v>14.5</v>
      </c>
      <c r="O46" s="34">
        <f>IF($F$9=0,IF(AND($H$9&gt;N46,$G$9&lt;N46),180,0),IF(((-SIN($E$9/$O$2)+COS($F$9/$O$2)*SIN(N46/$O$2))/(SIN($F$9/$O$2)*COS(N46/$O$2)))&gt;1,0,IF(((-SIN($E$9/$O$2)+COS($F$9/$O$2)*SIN(N46/$O$2))/(SIN($F$9/$O$2)*COS(N46/$O$2)))&lt;-1,180,IF(((-SIN($E$9/$O$2)+COS($F$9/$O$2)*SIN(N46/$O$2))/(SIN($F$9/$O$2)*COS(N46/$O$2)))=-1,180,(IF(((-SIN($E$9/$O$2)+COS($F$9/$O$2)*SIN(N46/$O$2))/(SIN($F$9/$O$2)*COS(N46/$O$2)))=1,0,DEGREES(ACOS((-SIN($E$9/$O$2)+COS($F$9/$O$2)*SIN(N46/$O$2))/(SIN($F$9/$O$2)*COS(N46/$O$2))))))))))</f>
        <v>106.89279747380729</v>
      </c>
      <c r="P46" s="34">
        <f>IF($F$9=0,0,IF(OR(((SIN($E$9/$O$2)+COS($F$9/$O$2)*SIN(N46/$O$2))/(SIN($F$9/$O$2)*COS(N46/$O$2)))&gt;1,((SIN($E$9/$O$2)+COS($F$9/$O$2)*SIN(N46/$O$2))/(SIN($F$9/$O$2)*COS(N46/$O$2)))&lt;-1),0,IF(((SIN($E$9/$O$2)+COS($F$9/$O$2)*SIN(N46/$O$2))/(SIN($F$9/$O$2)*COS(N46/$O$2)))=1,0,DEGREES(ACOS((SIN($E$9/$O$2)+COS($F$9/$O$2)*SIN(N46/$O$2))/(SIN($F$9/$O$2)*COS(N46/$O$2)))))))</f>
        <v>53.899179856959634</v>
      </c>
      <c r="Q46" s="32">
        <f t="shared" si="0"/>
        <v>0.2944089867602648</v>
      </c>
      <c r="S46" s="30">
        <f t="shared" si="4"/>
        <v>14.5</v>
      </c>
      <c r="T46" s="34">
        <f>IF($F$10=0,IF(AND($H$10&gt;S46,$G$10&lt;S46),180,0),IF(((-SIN($E$10/$O$2)+COS($F$10/$O$2)*SIN(S46/$O$2))/(SIN($F$10/$O$2)*COS(S46/$O$2)))&gt;1,0,IF(((-SIN($E$10/$O$2)+COS($F$10/$O$2)*SIN(S46/$O$2))/(SIN($F$10/$O$2)*COS(S46/$O$2)))&lt;-1,180,IF(((-SIN($E$10/$O$2)+COS($F$10/$O$2)*SIN(S46/$O$2))/(SIN($F$10/$O$2)*COS(S46/$O$2)))=-1,180,(IF(((-SIN($E$10/$O$2)+COS($F$10/$O$2)*SIN(S46/$O$2))/(SIN($F$10/$O$2)*COS(S46/$O$2)))=1,0,DEGREES(ACOS((-SIN($E$10/$O$2)+COS($F$10/$O$2)*SIN(S46/$O$2))/(SIN($F$10/$O$2)*COS(S46/$O$2))))))))))</f>
        <v>102.91344125804247</v>
      </c>
      <c r="U46" s="36">
        <f>IF($F$10=0,0,IF(OR(((SIN($E$10/$O$2)+COS($F$10/$O$2)*SIN(S46/$O$2))/(SIN($F$10/$O$2)*COS(S46/$O$2)))&gt;1,((SIN($E$10/$O$2)+COS($F$10/$O$2)*SIN(S46/$O$2))/(SIN($F$10/$O$2)*COS(S46/$O$2)))&lt;-1),0,IF(((SIN($E$10/$O$2)+COS($F$10/$O$2)*SIN(S46/$O$2))/(SIN($F$10/$O$2)*COS(S46/$O$2)))=1,0,DEGREES(ACOS((SIN($E$10/$O$2)+COS($F$10/$O$2)*SIN(S46/$O$2))/(SIN($F$10/$O$2)*COS(S46/$O$2)))))))</f>
        <v>58.52645690334902</v>
      </c>
      <c r="V46" s="32">
        <f t="shared" si="1"/>
        <v>0.2465943575260747</v>
      </c>
      <c r="X46" s="30">
        <f t="shared" si="5"/>
        <v>14.5</v>
      </c>
      <c r="Y46" s="34">
        <f>IF($F$11=0,IF(AND($H$11&gt;X46,$G$11&lt;X46),180,0),IF(((-SIN($E$11/$O$2)+COS($F$11/$O$2)*SIN(X46/$O$2))/(SIN($F$11/$O$2)*COS(X46/$O$2)))&gt;1,0,IF(((-SIN($E$11/$O$2)+COS($F$11/$O$2)*SIN(X46/$O$2))/(SIN($F$11/$O$2)*COS(X46/$O$2)))&lt;-1,180,IF(((-SIN($E$11/$O$2)+COS($F$11/$O$2)*SIN(X46/$O$2))/(SIN($F$11/$O$2)*COS(X46/$O$2)))=-1,180,(IF(((-SIN($E$11/$O$2)+COS($F$11/$O$2)*SIN(X46/$O$2))/(SIN($F$11/$O$2)*COS(X46/$O$2)))=1,0,DEGREES(ACOS((-SIN($E$11/$O$2)+COS($F$11/$O$2)*SIN(X46/$O$2))/(SIN($F$11/$O$2)*COS(X46/$O$2))))))))))</f>
        <v>98.05681960467781</v>
      </c>
      <c r="Z46" s="36">
        <f>IF($F$11=0,0,IF(OR(((SIN($E$11/$O$2)+COS($F$11/$O$2)*SIN(X46/$O$2))/(SIN($F$11/$O$2)*COS(X46/$O$2)))&gt;1,((SIN($E$11/$O$2)+COS($F$11/$O$2)*SIN(X46/$O$2))/(SIN($F$11/$O$2)*COS(X46/$O$2)))&lt;-1),0,IF(((SIN($E$11/$O$2)+COS($F$11/$O$2)*SIN(X46/$O$2))/(SIN($F$11/$O$2)*COS(X46/$O$2)))=1,0,DEGREES(ACOS((SIN($E$11/$O$2)+COS($F$11/$O$2)*SIN(X46/$O$2))/(SIN($F$11/$O$2)*COS(X46/$O$2)))))))</f>
        <v>63.97386484472558</v>
      </c>
      <c r="AA46" s="32">
        <f t="shared" si="2"/>
        <v>0.18934974866640128</v>
      </c>
    </row>
    <row r="47" spans="12:27" ht="12.75">
      <c r="L47" s="5"/>
      <c r="N47" s="30">
        <f t="shared" si="3"/>
        <v>15</v>
      </c>
      <c r="O47" s="34">
        <f>IF($F$9=0,IF(AND($H$9&gt;N47,$G$9&lt;N47),180,0),IF(((-SIN($E$9/$O$2)+COS($F$9/$O$2)*SIN(N47/$O$2))/(SIN($F$9/$O$2)*COS(N47/$O$2)))&gt;1,0,IF(((-SIN($E$9/$O$2)+COS($F$9/$O$2)*SIN(N47/$O$2))/(SIN($F$9/$O$2)*COS(N47/$O$2)))&lt;-1,180,IF(((-SIN($E$9/$O$2)+COS($F$9/$O$2)*SIN(N47/$O$2))/(SIN($F$9/$O$2)*COS(N47/$O$2)))=-1,180,(IF(((-SIN($E$9/$O$2)+COS($F$9/$O$2)*SIN(N47/$O$2))/(SIN($F$9/$O$2)*COS(N47/$O$2)))=1,0,DEGREES(ACOS((-SIN($E$9/$O$2)+COS($F$9/$O$2)*SIN(N47/$O$2))/(SIN($F$9/$O$2)*COS(N47/$O$2))))))))))</f>
        <v>106.63095916887202</v>
      </c>
      <c r="P47" s="34">
        <f>IF($F$9=0,0,IF(OR(((SIN($E$9/$O$2)+COS($F$9/$O$2)*SIN(N47/$O$2))/(SIN($F$9/$O$2)*COS(N47/$O$2)))&gt;1,((SIN($E$9/$O$2)+COS($F$9/$O$2)*SIN(N47/$O$2))/(SIN($F$9/$O$2)*COS(N47/$O$2)))&lt;-1),0,IF(((SIN($E$9/$O$2)+COS($F$9/$O$2)*SIN(N47/$O$2))/(SIN($F$9/$O$2)*COS(N47/$O$2)))=1,0,DEGREES(ACOS((SIN($E$9/$O$2)+COS($F$9/$O$2)*SIN(N47/$O$2))/(SIN($F$9/$O$2)*COS(N47/$O$2)))))))</f>
        <v>53.44405749380367</v>
      </c>
      <c r="Q47" s="32">
        <f t="shared" si="0"/>
        <v>0.29548278708371306</v>
      </c>
      <c r="S47" s="30">
        <f t="shared" si="4"/>
        <v>15</v>
      </c>
      <c r="T47" s="34">
        <f>IF($F$10=0,IF(AND($H$10&gt;S47,$G$10&lt;S47),180,0),IF(((-SIN($E$10/$O$2)+COS($F$10/$O$2)*SIN(S47/$O$2))/(SIN($F$10/$O$2)*COS(S47/$O$2)))&gt;1,0,IF(((-SIN($E$10/$O$2)+COS($F$10/$O$2)*SIN(S47/$O$2))/(SIN($F$10/$O$2)*COS(S47/$O$2)))&lt;-1,180,IF(((-SIN($E$10/$O$2)+COS($F$10/$O$2)*SIN(S47/$O$2))/(SIN($F$10/$O$2)*COS(S47/$O$2)))=-1,180,(IF(((-SIN($E$10/$O$2)+COS($F$10/$O$2)*SIN(S47/$O$2))/(SIN($F$10/$O$2)*COS(S47/$O$2)))=1,0,DEGREES(ACOS((-SIN($E$10/$O$2)+COS($F$10/$O$2)*SIN(S47/$O$2))/(SIN($F$10/$O$2)*COS(S47/$O$2))))))))))</f>
        <v>102.64729060722783</v>
      </c>
      <c r="U47" s="36">
        <f>IF($F$10=0,0,IF(OR(((SIN($E$10/$O$2)+COS($F$10/$O$2)*SIN(S47/$O$2))/(SIN($F$10/$O$2)*COS(S47/$O$2)))&gt;1,((SIN($E$10/$O$2)+COS($F$10/$O$2)*SIN(S47/$O$2))/(SIN($F$10/$O$2)*COS(S47/$O$2)))&lt;-1),0,IF(((SIN($E$10/$O$2)+COS($F$10/$O$2)*SIN(S47/$O$2))/(SIN($F$10/$O$2)*COS(S47/$O$2)))=1,0,DEGREES(ACOS((SIN($E$10/$O$2)+COS($F$10/$O$2)*SIN(S47/$O$2))/(SIN($F$10/$O$2)*COS(S47/$O$2)))))))</f>
        <v>58.10596849888345</v>
      </c>
      <c r="V47" s="32">
        <f t="shared" si="1"/>
        <v>0.24745178949080213</v>
      </c>
      <c r="X47" s="30">
        <f t="shared" si="5"/>
        <v>15</v>
      </c>
      <c r="Y47" s="34">
        <f>IF($F$11=0,IF(AND($H$11&gt;X47,$G$11&lt;X47),180,0),IF(((-SIN($E$11/$O$2)+COS($F$11/$O$2)*SIN(X47/$O$2))/(SIN($F$11/$O$2)*COS(X47/$O$2)))&gt;1,0,IF(((-SIN($E$11/$O$2)+COS($F$11/$O$2)*SIN(X47/$O$2))/(SIN($F$11/$O$2)*COS(X47/$O$2)))&lt;-1,180,IF(((-SIN($E$11/$O$2)+COS($F$11/$O$2)*SIN(X47/$O$2))/(SIN($F$11/$O$2)*COS(X47/$O$2)))=-1,180,(IF(((-SIN($E$11/$O$2)+COS($F$11/$O$2)*SIN(X47/$O$2))/(SIN($F$11/$O$2)*COS(X47/$O$2)))=1,0,DEGREES(ACOS((-SIN($E$11/$O$2)+COS($F$11/$O$2)*SIN(X47/$O$2))/(SIN($F$11/$O$2)*COS(X47/$O$2))))))))))</f>
        <v>97.78367586297728</v>
      </c>
      <c r="Z47" s="36">
        <f>IF($F$11=0,0,IF(OR(((SIN($E$11/$O$2)+COS($F$11/$O$2)*SIN(X47/$O$2))/(SIN($F$11/$O$2)*COS(X47/$O$2)))&gt;1,((SIN($E$11/$O$2)+COS($F$11/$O$2)*SIN(X47/$O$2))/(SIN($F$11/$O$2)*COS(X47/$O$2)))&lt;-1),0,IF(((SIN($E$11/$O$2)+COS($F$11/$O$2)*SIN(X47/$O$2))/(SIN($F$11/$O$2)*COS(X47/$O$2)))=1,0,DEGREES(ACOS((SIN($E$11/$O$2)+COS($F$11/$O$2)*SIN(X47/$O$2))/(SIN($F$11/$O$2)*COS(X47/$O$2)))))))</f>
        <v>63.58724801471533</v>
      </c>
      <c r="AA47" s="32">
        <f t="shared" si="2"/>
        <v>0.18998015471256638</v>
      </c>
    </row>
    <row r="48" spans="12:27" ht="12.75">
      <c r="L48" s="5"/>
      <c r="N48" s="30">
        <f t="shared" si="3"/>
        <v>15.5</v>
      </c>
      <c r="O48" s="34">
        <f>IF($F$9=0,IF(AND($H$9&gt;N48,$G$9&lt;N48),180,0),IF(((-SIN($E$9/$O$2)+COS($F$9/$O$2)*SIN(N48/$O$2))/(SIN($F$9/$O$2)*COS(N48/$O$2)))&gt;1,0,IF(((-SIN($E$9/$O$2)+COS($F$9/$O$2)*SIN(N48/$O$2))/(SIN($F$9/$O$2)*COS(N48/$O$2)))&lt;-1,180,IF(((-SIN($E$9/$O$2)+COS($F$9/$O$2)*SIN(N48/$O$2))/(SIN($F$9/$O$2)*COS(N48/$O$2)))=-1,180,(IF(((-SIN($E$9/$O$2)+COS($F$9/$O$2)*SIN(N48/$O$2))/(SIN($F$9/$O$2)*COS(N48/$O$2)))=1,0,DEGREES(ACOS((-SIN($E$9/$O$2)+COS($F$9/$O$2)*SIN(N48/$O$2))/(SIN($F$9/$O$2)*COS(N48/$O$2))))))))))</f>
        <v>106.3702627490463</v>
      </c>
      <c r="P48" s="34">
        <f>IF($F$9=0,0,IF(OR(((SIN($E$9/$O$2)+COS($F$9/$O$2)*SIN(N48/$O$2))/(SIN($F$9/$O$2)*COS(N48/$O$2)))&gt;1,((SIN($E$9/$O$2)+COS($F$9/$O$2)*SIN(N48/$O$2))/(SIN($F$9/$O$2)*COS(N48/$O$2)))&lt;-1),0,IF(((SIN($E$9/$O$2)+COS($F$9/$O$2)*SIN(N48/$O$2))/(SIN($F$9/$O$2)*COS(N48/$O$2)))=1,0,DEGREES(ACOS((SIN($E$9/$O$2)+COS($F$9/$O$2)*SIN(N48/$O$2))/(SIN($F$9/$O$2)*COS(N48/$O$2)))))))</f>
        <v>52.98167082359024</v>
      </c>
      <c r="Q48" s="32">
        <f t="shared" si="0"/>
        <v>0.2966032884747559</v>
      </c>
      <c r="S48" s="30">
        <f t="shared" si="4"/>
        <v>15.5</v>
      </c>
      <c r="T48" s="34">
        <f>IF($F$10=0,IF(AND($H$10&gt;S48,$G$10&lt;S48),180,0),IF(((-SIN($E$10/$O$2)+COS($F$10/$O$2)*SIN(S48/$O$2))/(SIN($F$10/$O$2)*COS(S48/$O$2)))&gt;1,0,IF(((-SIN($E$10/$O$2)+COS($F$10/$O$2)*SIN(S48/$O$2))/(SIN($F$10/$O$2)*COS(S48/$O$2)))&lt;-1,180,IF(((-SIN($E$10/$O$2)+COS($F$10/$O$2)*SIN(S48/$O$2))/(SIN($F$10/$O$2)*COS(S48/$O$2)))=-1,180,(IF(((-SIN($E$10/$O$2)+COS($F$10/$O$2)*SIN(S48/$O$2))/(SIN($F$10/$O$2)*COS(S48/$O$2)))=1,0,DEGREES(ACOS((-SIN($E$10/$O$2)+COS($F$10/$O$2)*SIN(S48/$O$2))/(SIN($F$10/$O$2)*COS(S48/$O$2))))))))))</f>
        <v>102.38184454331292</v>
      </c>
      <c r="U48" s="36">
        <f>IF($F$10=0,0,IF(OR(((SIN($E$10/$O$2)+COS($F$10/$O$2)*SIN(S48/$O$2))/(SIN($F$10/$O$2)*COS(S48/$O$2)))&gt;1,((SIN($E$10/$O$2)+COS($F$10/$O$2)*SIN(S48/$O$2))/(SIN($F$10/$O$2)*COS(S48/$O$2)))&lt;-1),0,IF(((SIN($E$10/$O$2)+COS($F$10/$O$2)*SIN(S48/$O$2))/(SIN($F$10/$O$2)*COS(S48/$O$2)))=1,0,DEGREES(ACOS((SIN($E$10/$O$2)+COS($F$10/$O$2)*SIN(S48/$O$2))/(SIN($F$10/$O$2)*COS(S48/$O$2)))))))</f>
        <v>57.679632261173914</v>
      </c>
      <c r="V48" s="32">
        <f t="shared" si="1"/>
        <v>0.24834562378966116</v>
      </c>
      <c r="X48" s="30">
        <f t="shared" si="5"/>
        <v>15.5</v>
      </c>
      <c r="Y48" s="34">
        <f>IF($F$11=0,IF(AND($H$11&gt;X48,$G$11&lt;X48),180,0),IF(((-SIN($E$11/$O$2)+COS($F$11/$O$2)*SIN(X48/$O$2))/(SIN($F$11/$O$2)*COS(X48/$O$2)))&gt;1,0,IF(((-SIN($E$11/$O$2)+COS($F$11/$O$2)*SIN(X48/$O$2))/(SIN($F$11/$O$2)*COS(X48/$O$2)))&lt;-1,180,IF(((-SIN($E$11/$O$2)+COS($F$11/$O$2)*SIN(X48/$O$2))/(SIN($F$11/$O$2)*COS(X48/$O$2)))=-1,180,(IF(((-SIN($E$11/$O$2)+COS($F$11/$O$2)*SIN(X48/$O$2))/(SIN($F$11/$O$2)*COS(X48/$O$2)))=1,0,DEGREES(ACOS((-SIN($E$11/$O$2)+COS($F$11/$O$2)*SIN(X48/$O$2))/(SIN($F$11/$O$2)*COS(X48/$O$2))))))))))</f>
        <v>97.51071076900712</v>
      </c>
      <c r="Z48" s="36">
        <f>IF($F$11=0,0,IF(OR(((SIN($E$11/$O$2)+COS($F$11/$O$2)*SIN(X48/$O$2))/(SIN($F$11/$O$2)*COS(X48/$O$2)))&gt;1,((SIN($E$11/$O$2)+COS($F$11/$O$2)*SIN(X48/$O$2))/(SIN($F$11/$O$2)*COS(X48/$O$2)))&lt;-1),0,IF(((SIN($E$11/$O$2)+COS($F$11/$O$2)*SIN(X48/$O$2))/(SIN($F$11/$O$2)*COS(X48/$O$2)))=1,0,DEGREES(ACOS((SIN($E$11/$O$2)+COS($F$11/$O$2)*SIN(X48/$O$2))/(SIN($F$11/$O$2)*COS(X48/$O$2)))))))</f>
        <v>63.1960878184967</v>
      </c>
      <c r="AA48" s="32">
        <f t="shared" si="2"/>
        <v>0.19063679416950233</v>
      </c>
    </row>
    <row r="49" spans="12:27" ht="12.75">
      <c r="L49" s="5"/>
      <c r="N49" s="30">
        <f t="shared" si="3"/>
        <v>16</v>
      </c>
      <c r="O49" s="34">
        <f>IF($F$9=0,IF(AND($H$9&gt;N49,$G$9&lt;N49),180,0),IF(((-SIN($E$9/$O$2)+COS($F$9/$O$2)*SIN(N49/$O$2))/(SIN($F$9/$O$2)*COS(N49/$O$2)))&gt;1,0,IF(((-SIN($E$9/$O$2)+COS($F$9/$O$2)*SIN(N49/$O$2))/(SIN($F$9/$O$2)*COS(N49/$O$2)))&lt;-1,180,IF(((-SIN($E$9/$O$2)+COS($F$9/$O$2)*SIN(N49/$O$2))/(SIN($F$9/$O$2)*COS(N49/$O$2)))=-1,180,(IF(((-SIN($E$9/$O$2)+COS($F$9/$O$2)*SIN(N49/$O$2))/(SIN($F$9/$O$2)*COS(N49/$O$2)))=1,0,DEGREES(ACOS((-SIN($E$9/$O$2)+COS($F$9/$O$2)*SIN(N49/$O$2))/(SIN($F$9/$O$2)*COS(N49/$O$2))))))))))</f>
        <v>106.11066406335786</v>
      </c>
      <c r="P49" s="34">
        <f>IF($F$9=0,0,IF(OR(((SIN($E$9/$O$2)+COS($F$9/$O$2)*SIN(N49/$O$2))/(SIN($F$9/$O$2)*COS(N49/$O$2)))&gt;1,((SIN($E$9/$O$2)+COS($F$9/$O$2)*SIN(N49/$O$2))/(SIN($F$9/$O$2)*COS(N49/$O$2)))&lt;-1),0,IF(((SIN($E$9/$O$2)+COS($F$9/$O$2)*SIN(N49/$O$2))/(SIN($F$9/$O$2)*COS(N49/$O$2)))=1,0,DEGREES(ACOS((SIN($E$9/$O$2)+COS($F$9/$O$2)*SIN(N49/$O$2))/(SIN($F$9/$O$2)*COS(N49/$O$2)))))))</f>
        <v>52.511752445312645</v>
      </c>
      <c r="Q49" s="32">
        <f aca="true" t="shared" si="6" ref="Q49:Q80">IF(N49&gt;=$H$9,0,IF(AND(N49&gt;$G$9,N49&lt;$H$9),O49/180,IF(AND(N49&gt;=0,N49&lt;=$G$9),(O49-P49)/180)))</f>
        <v>0.2977717312113623</v>
      </c>
      <c r="S49" s="30">
        <f t="shared" si="4"/>
        <v>16</v>
      </c>
      <c r="T49" s="34">
        <f>IF($F$10=0,IF(AND($H$10&gt;S49,$G$10&lt;S49),180,0),IF(((-SIN($E$10/$O$2)+COS($F$10/$O$2)*SIN(S49/$O$2))/(SIN($F$10/$O$2)*COS(S49/$O$2)))&gt;1,0,IF(((-SIN($E$10/$O$2)+COS($F$10/$O$2)*SIN(S49/$O$2))/(SIN($F$10/$O$2)*COS(S49/$O$2)))&lt;-1,180,IF(((-SIN($E$10/$O$2)+COS($F$10/$O$2)*SIN(S49/$O$2))/(SIN($F$10/$O$2)*COS(S49/$O$2)))=-1,180,(IF(((-SIN($E$10/$O$2)+COS($F$10/$O$2)*SIN(S49/$O$2))/(SIN($F$10/$O$2)*COS(S49/$O$2)))=1,0,DEGREES(ACOS((-SIN($E$10/$O$2)+COS($F$10/$O$2)*SIN(S49/$O$2))/(SIN($F$10/$O$2)*COS(S49/$O$2))))))))))</f>
        <v>102.11705775009179</v>
      </c>
      <c r="U49" s="36">
        <f>IF($F$10=0,0,IF(OR(((SIN($E$10/$O$2)+COS($F$10/$O$2)*SIN(S49/$O$2))/(SIN($F$10/$O$2)*COS(S49/$O$2)))&gt;1,((SIN($E$10/$O$2)+COS($F$10/$O$2)*SIN(S49/$O$2))/(SIN($F$10/$O$2)*COS(S49/$O$2)))&lt;-1),0,IF(((SIN($E$10/$O$2)+COS($F$10/$O$2)*SIN(S49/$O$2))/(SIN($F$10/$O$2)*COS(S49/$O$2)))=1,0,DEGREES(ACOS((SIN($E$10/$O$2)+COS($F$10/$O$2)*SIN(S49/$O$2))/(SIN($F$10/$O$2)*COS(S49/$O$2)))))))</f>
        <v>57.24724806477926</v>
      </c>
      <c r="V49" s="32">
        <f aca="true" t="shared" si="7" ref="V49:V80">IF(S49&gt;=$H$10,0,IF(AND(S49&gt;$G$10,S49&lt;$H$10),T49/180,IF(AND(S49&gt;=0,S49&lt;=$G$10),(T49-U49)/180)))</f>
        <v>0.24927672047395852</v>
      </c>
      <c r="X49" s="30">
        <f t="shared" si="5"/>
        <v>16</v>
      </c>
      <c r="Y49" s="34">
        <f>IF($F$11=0,IF(AND($H$11&gt;X49,$G$11&lt;X49),180,0),IF(((-SIN($E$11/$O$2)+COS($F$11/$O$2)*SIN(X49/$O$2))/(SIN($F$11/$O$2)*COS(X49/$O$2)))&gt;1,0,IF(((-SIN($E$11/$O$2)+COS($F$11/$O$2)*SIN(X49/$O$2))/(SIN($F$11/$O$2)*COS(X49/$O$2)))&lt;-1,180,IF(((-SIN($E$11/$O$2)+COS($F$11/$O$2)*SIN(X49/$O$2))/(SIN($F$11/$O$2)*COS(X49/$O$2)))=-1,180,(IF(((-SIN($E$11/$O$2)+COS($F$11/$O$2)*SIN(X49/$O$2))/(SIN($F$11/$O$2)*COS(X49/$O$2)))=1,0,DEGREES(ACOS((-SIN($E$11/$O$2)+COS($F$11/$O$2)*SIN(X49/$O$2))/(SIN($F$11/$O$2)*COS(X49/$O$2))))))))))</f>
        <v>97.23787610826516</v>
      </c>
      <c r="Z49" s="36">
        <f>IF($F$11=0,0,IF(OR(((SIN($E$11/$O$2)+COS($F$11/$O$2)*SIN(X49/$O$2))/(SIN($F$11/$O$2)*COS(X49/$O$2)))&gt;1,((SIN($E$11/$O$2)+COS($F$11/$O$2)*SIN(X49/$O$2))/(SIN($F$11/$O$2)*COS(X49/$O$2)))&lt;-1),0,IF(((SIN($E$11/$O$2)+COS($F$11/$O$2)*SIN(X49/$O$2))/(SIN($F$11/$O$2)*COS(X49/$O$2)))=1,0,DEGREES(ACOS((SIN($E$11/$O$2)+COS($F$11/$O$2)*SIN(X49/$O$2))/(SIN($F$11/$O$2)*COS(X49/$O$2)))))))</f>
        <v>62.80023564349083</v>
      </c>
      <c r="AA49" s="32">
        <f aca="true" t="shared" si="8" ref="AA49:AA80">IF(X49&gt;=$H$11,0,IF(AND(X49&gt;$G$11,X49&lt;$H$11),Y49/180,IF(AND(X49&gt;=0,X49&lt;=$G$11),(Y49-Z49)/180)))</f>
        <v>0.1913202248043018</v>
      </c>
    </row>
    <row r="50" spans="12:27" ht="12.75">
      <c r="L50" s="5"/>
      <c r="N50" s="30">
        <f aca="true" t="shared" si="9" ref="N50:N81">N49+$M$16</f>
        <v>16.5</v>
      </c>
      <c r="O50" s="34">
        <f>IF($F$9=0,IF(AND($H$9&gt;N50,$G$9&lt;N50),180,0),IF(((-SIN($E$9/$O$2)+COS($F$9/$O$2)*SIN(N50/$O$2))/(SIN($F$9/$O$2)*COS(N50/$O$2)))&gt;1,0,IF(((-SIN($E$9/$O$2)+COS($F$9/$O$2)*SIN(N50/$O$2))/(SIN($F$9/$O$2)*COS(N50/$O$2)))&lt;-1,180,IF(((-SIN($E$9/$O$2)+COS($F$9/$O$2)*SIN(N50/$O$2))/(SIN($F$9/$O$2)*COS(N50/$O$2)))=-1,180,(IF(((-SIN($E$9/$O$2)+COS($F$9/$O$2)*SIN(N50/$O$2))/(SIN($F$9/$O$2)*COS(N50/$O$2)))=1,0,DEGREES(ACOS((-SIN($E$9/$O$2)+COS($F$9/$O$2)*SIN(N50/$O$2))/(SIN($F$9/$O$2)*COS(N50/$O$2))))))))))</f>
        <v>105.85211939337822</v>
      </c>
      <c r="P50" s="34">
        <f>IF($F$9=0,0,IF(OR(((SIN($E$9/$O$2)+COS($F$9/$O$2)*SIN(N50/$O$2))/(SIN($F$9/$O$2)*COS(N50/$O$2)))&gt;1,((SIN($E$9/$O$2)+COS($F$9/$O$2)*SIN(N50/$O$2))/(SIN($F$9/$O$2)*COS(N50/$O$2)))&lt;-1),0,IF(((SIN($E$9/$O$2)+COS($F$9/$O$2)*SIN(N50/$O$2))/(SIN($F$9/$O$2)*COS(N50/$O$2)))=1,0,DEGREES(ACOS((SIN($E$9/$O$2)+COS($F$9/$O$2)*SIN(N50/$O$2))/(SIN($F$9/$O$2)*COS(N50/$O$2)))))))</f>
        <v>52.03402054683549</v>
      </c>
      <c r="Q50" s="32">
        <f t="shared" si="6"/>
        <v>0.2989894380363485</v>
      </c>
      <c r="S50" s="30">
        <f aca="true" t="shared" si="10" ref="S50:S81">S49+$M$16</f>
        <v>16.5</v>
      </c>
      <c r="T50" s="34">
        <f>IF($F$10=0,IF(AND($H$10&gt;S50,$G$10&lt;S50),180,0),IF(((-SIN($E$10/$O$2)+COS($F$10/$O$2)*SIN(S50/$O$2))/(SIN($F$10/$O$2)*COS(S50/$O$2)))&gt;1,0,IF(((-SIN($E$10/$O$2)+COS($F$10/$O$2)*SIN(S50/$O$2))/(SIN($F$10/$O$2)*COS(S50/$O$2)))&lt;-1,180,IF(((-SIN($E$10/$O$2)+COS($F$10/$O$2)*SIN(S50/$O$2))/(SIN($F$10/$O$2)*COS(S50/$O$2)))=-1,180,(IF(((-SIN($E$10/$O$2)+COS($F$10/$O$2)*SIN(S50/$O$2))/(SIN($F$10/$O$2)*COS(S50/$O$2)))=1,0,DEGREES(ACOS((-SIN($E$10/$O$2)+COS($F$10/$O$2)*SIN(S50/$O$2))/(SIN($F$10/$O$2)*COS(S50/$O$2))))))))))</f>
        <v>101.85288506180531</v>
      </c>
      <c r="U50" s="36">
        <f>IF($F$10=0,0,IF(OR(((SIN($E$10/$O$2)+COS($F$10/$O$2)*SIN(S50/$O$2))/(SIN($F$10/$O$2)*COS(S50/$O$2)))&gt;1,((SIN($E$10/$O$2)+COS($F$10/$O$2)*SIN(S50/$O$2))/(SIN($F$10/$O$2)*COS(S50/$O$2)))&lt;-1),0,IF(((SIN($E$10/$O$2)+COS($F$10/$O$2)*SIN(S50/$O$2))/(SIN($F$10/$O$2)*COS(S50/$O$2)))=1,0,DEGREES(ACOS((SIN($E$10/$O$2)+COS($F$10/$O$2)*SIN(S50/$O$2))/(SIN($F$10/$O$2)*COS(S50/$O$2)))))))</f>
        <v>56.80860647688095</v>
      </c>
      <c r="V50" s="32">
        <f t="shared" si="7"/>
        <v>0.25024599213846865</v>
      </c>
      <c r="X50" s="30">
        <f aca="true" t="shared" si="11" ref="X50:X81">X49+$M$16</f>
        <v>16.5</v>
      </c>
      <c r="Y50" s="34">
        <f>IF($F$11=0,IF(AND($H$11&gt;X50,$G$11&lt;X50),180,0),IF(((-SIN($E$11/$O$2)+COS($F$11/$O$2)*SIN(X50/$O$2))/(SIN($F$11/$O$2)*COS(X50/$O$2)))&gt;1,0,IF(((-SIN($E$11/$O$2)+COS($F$11/$O$2)*SIN(X50/$O$2))/(SIN($F$11/$O$2)*COS(X50/$O$2)))&lt;-1,180,IF(((-SIN($E$11/$O$2)+COS($F$11/$O$2)*SIN(X50/$O$2))/(SIN($F$11/$O$2)*COS(X50/$O$2)))=-1,180,(IF(((-SIN($E$11/$O$2)+COS($F$11/$O$2)*SIN(X50/$O$2))/(SIN($F$11/$O$2)*COS(X50/$O$2)))=1,0,DEGREES(ACOS((-SIN($E$11/$O$2)+COS($F$11/$O$2)*SIN(X50/$O$2))/(SIN($F$11/$O$2)*COS(X50/$O$2))))))))))</f>
        <v>96.9651234812436</v>
      </c>
      <c r="Z50" s="36">
        <f>IF($F$11=0,0,IF(OR(((SIN($E$11/$O$2)+COS($F$11/$O$2)*SIN(X50/$O$2))/(SIN($F$11/$O$2)*COS(X50/$O$2)))&gt;1,((SIN($E$11/$O$2)+COS($F$11/$O$2)*SIN(X50/$O$2))/(SIN($F$11/$O$2)*COS(X50/$O$2)))&lt;-1),0,IF(((SIN($E$11/$O$2)+COS($F$11/$O$2)*SIN(X50/$O$2))/(SIN($F$11/$O$2)*COS(X50/$O$2)))=1,0,DEGREES(ACOS((SIN($E$11/$O$2)+COS($F$11/$O$2)*SIN(X50/$O$2))/(SIN($F$11/$O$2)*COS(X50/$O$2)))))))</f>
        <v>62.399536990017474</v>
      </c>
      <c r="AA50" s="32">
        <f t="shared" si="8"/>
        <v>0.19203103606236735</v>
      </c>
    </row>
    <row r="51" spans="12:27" ht="12.75">
      <c r="L51" s="5"/>
      <c r="N51" s="30">
        <f t="shared" si="9"/>
        <v>17</v>
      </c>
      <c r="O51" s="34">
        <f>IF($F$9=0,IF(AND($H$9&gt;N51,$G$9&lt;N51),180,0),IF(((-SIN($E$9/$O$2)+COS($F$9/$O$2)*SIN(N51/$O$2))/(SIN($F$9/$O$2)*COS(N51/$O$2)))&gt;1,0,IF(((-SIN($E$9/$O$2)+COS($F$9/$O$2)*SIN(N51/$O$2))/(SIN($F$9/$O$2)*COS(N51/$O$2)))&lt;-1,180,IF(((-SIN($E$9/$O$2)+COS($F$9/$O$2)*SIN(N51/$O$2))/(SIN($F$9/$O$2)*COS(N51/$O$2)))=-1,180,(IF(((-SIN($E$9/$O$2)+COS($F$9/$O$2)*SIN(N51/$O$2))/(SIN($F$9/$O$2)*COS(N51/$O$2)))=1,0,DEGREES(ACOS((-SIN($E$9/$O$2)+COS($F$9/$O$2)*SIN(N51/$O$2))/(SIN($F$9/$O$2)*COS(N51/$O$2))))))))))</f>
        <v>105.59458541729504</v>
      </c>
      <c r="P51" s="34">
        <f>IF($F$9=0,0,IF(OR(((SIN($E$9/$O$2)+COS($F$9/$O$2)*SIN(N51/$O$2))/(SIN($F$9/$O$2)*COS(N51/$O$2)))&gt;1,((SIN($E$9/$O$2)+COS($F$9/$O$2)*SIN(N51/$O$2))/(SIN($F$9/$O$2)*COS(N51/$O$2)))&lt;-1),0,IF(((SIN($E$9/$O$2)+COS($F$9/$O$2)*SIN(N51/$O$2))/(SIN($F$9/$O$2)*COS(N51/$O$2)))=1,0,DEGREES(ACOS((SIN($E$9/$O$2)+COS($F$9/$O$2)*SIN(N51/$O$2))/(SIN($F$9/$O$2)*COS(N51/$O$2)))))))</f>
        <v>51.548177773593075</v>
      </c>
      <c r="Q51" s="32">
        <f t="shared" si="6"/>
        <v>0.3002578202427887</v>
      </c>
      <c r="S51" s="30">
        <f t="shared" si="10"/>
        <v>17</v>
      </c>
      <c r="T51" s="34">
        <f>IF($F$10=0,IF(AND($H$10&gt;S51,$G$10&lt;S51),180,0),IF(((-SIN($E$10/$O$2)+COS($F$10/$O$2)*SIN(S51/$O$2))/(SIN($F$10/$O$2)*COS(S51/$O$2)))&gt;1,0,IF(((-SIN($E$10/$O$2)+COS($F$10/$O$2)*SIN(S51/$O$2))/(SIN($F$10/$O$2)*COS(S51/$O$2)))&lt;-1,180,IF(((-SIN($E$10/$O$2)+COS($F$10/$O$2)*SIN(S51/$O$2))/(SIN($F$10/$O$2)*COS(S51/$O$2)))=-1,180,(IF(((-SIN($E$10/$O$2)+COS($F$10/$O$2)*SIN(S51/$O$2))/(SIN($F$10/$O$2)*COS(S51/$O$2)))=1,0,DEGREES(ACOS((-SIN($E$10/$O$2)+COS($F$10/$O$2)*SIN(S51/$O$2))/(SIN($F$10/$O$2)*COS(S51/$O$2))))))))))</f>
        <v>101.58928142672227</v>
      </c>
      <c r="U51" s="36">
        <f>IF($F$10=0,0,IF(OR(((SIN($E$10/$O$2)+COS($F$10/$O$2)*SIN(S51/$O$2))/(SIN($F$10/$O$2)*COS(S51/$O$2)))&gt;1,((SIN($E$10/$O$2)+COS($F$10/$O$2)*SIN(S51/$O$2))/(SIN($F$10/$O$2)*COS(S51/$O$2)))&lt;-1),0,IF(((SIN($E$10/$O$2)+COS($F$10/$O$2)*SIN(S51/$O$2))/(SIN($F$10/$O$2)*COS(S51/$O$2)))=1,0,DEGREES(ACOS((SIN($E$10/$O$2)+COS($F$10/$O$2)*SIN(S51/$O$2))/(SIN($F$10/$O$2)*COS(S51/$O$2)))))))</f>
        <v>56.363488121681506</v>
      </c>
      <c r="V51" s="32">
        <f t="shared" si="7"/>
        <v>0.25125440725022646</v>
      </c>
      <c r="X51" s="30">
        <f t="shared" si="11"/>
        <v>17</v>
      </c>
      <c r="Y51" s="34">
        <f>IF($F$11=0,IF(AND($H$11&gt;X51,$G$11&lt;X51),180,0),IF(((-SIN($E$11/$O$2)+COS($F$11/$O$2)*SIN(X51/$O$2))/(SIN($F$11/$O$2)*COS(X51/$O$2)))&gt;1,0,IF(((-SIN($E$11/$O$2)+COS($F$11/$O$2)*SIN(X51/$O$2))/(SIN($F$11/$O$2)*COS(X51/$O$2)))&lt;-1,180,IF(((-SIN($E$11/$O$2)+COS($F$11/$O$2)*SIN(X51/$O$2))/(SIN($F$11/$O$2)*COS(X51/$O$2)))=-1,180,(IF(((-SIN($E$11/$O$2)+COS($F$11/$O$2)*SIN(X51/$O$2))/(SIN($F$11/$O$2)*COS(X51/$O$2)))=1,0,DEGREES(ACOS((-SIN($E$11/$O$2)+COS($F$11/$O$2)*SIN(X51/$O$2))/(SIN($F$11/$O$2)*COS(X51/$O$2))))))))))</f>
        <v>96.69240426342607</v>
      </c>
      <c r="Z51" s="36">
        <f>IF($F$11=0,0,IF(OR(((SIN($E$11/$O$2)+COS($F$11/$O$2)*SIN(X51/$O$2))/(SIN($F$11/$O$2)*COS(X51/$O$2)))&gt;1,((SIN($E$11/$O$2)+COS($F$11/$O$2)*SIN(X51/$O$2))/(SIN($F$11/$O$2)*COS(X51/$O$2)))&lt;-1),0,IF(((SIN($E$11/$O$2)+COS($F$11/$O$2)*SIN(X51/$O$2))/(SIN($F$11/$O$2)*COS(X51/$O$2)))=1,0,DEGREES(ACOS((SIN($E$11/$O$2)+COS($F$11/$O$2)*SIN(X51/$O$2))/(SIN($F$11/$O$2)*COS(X51/$O$2)))))))</f>
        <v>61.993831119117694</v>
      </c>
      <c r="AA51" s="32">
        <f t="shared" si="8"/>
        <v>0.19276985080171322</v>
      </c>
    </row>
    <row r="52" spans="12:27" ht="12.75">
      <c r="L52" s="5"/>
      <c r="N52" s="30">
        <f t="shared" si="9"/>
        <v>17.5</v>
      </c>
      <c r="O52" s="34">
        <f>IF($F$9=0,IF(AND($H$9&gt;N52,$G$9&lt;N52),180,0),IF(((-SIN($E$9/$O$2)+COS($F$9/$O$2)*SIN(N52/$O$2))/(SIN($F$9/$O$2)*COS(N52/$O$2)))&gt;1,0,IF(((-SIN($E$9/$O$2)+COS($F$9/$O$2)*SIN(N52/$O$2))/(SIN($F$9/$O$2)*COS(N52/$O$2)))&lt;-1,180,IF(((-SIN($E$9/$O$2)+COS($F$9/$O$2)*SIN(N52/$O$2))/(SIN($F$9/$O$2)*COS(N52/$O$2)))=-1,180,(IF(((-SIN($E$9/$O$2)+COS($F$9/$O$2)*SIN(N52/$O$2))/(SIN($F$9/$O$2)*COS(N52/$O$2)))=1,0,DEGREES(ACOS((-SIN($E$9/$O$2)+COS($F$9/$O$2)*SIN(N52/$O$2))/(SIN($F$9/$O$2)*COS(N52/$O$2))))))))))</f>
        <v>105.3380191744776</v>
      </c>
      <c r="P52" s="34">
        <f>IF($F$9=0,0,IF(OR(((SIN($E$9/$O$2)+COS($F$9/$O$2)*SIN(N52/$O$2))/(SIN($F$9/$O$2)*COS(N52/$O$2)))&gt;1,((SIN($E$9/$O$2)+COS($F$9/$O$2)*SIN(N52/$O$2))/(SIN($F$9/$O$2)*COS(N52/$O$2)))&lt;-1),0,IF(((SIN($E$9/$O$2)+COS($F$9/$O$2)*SIN(N52/$O$2))/(SIN($F$9/$O$2)*COS(N52/$O$2)))=1,0,DEGREES(ACOS((SIN($E$9/$O$2)+COS($F$9/$O$2)*SIN(N52/$O$2))/(SIN($F$9/$O$2)*COS(N52/$O$2)))))))</f>
        <v>51.05390998021653</v>
      </c>
      <c r="Q52" s="32">
        <f t="shared" si="6"/>
        <v>0.30157838441256146</v>
      </c>
      <c r="S52" s="30">
        <f t="shared" si="10"/>
        <v>17.5</v>
      </c>
      <c r="T52" s="34">
        <f>IF($F$10=0,IF(AND($H$10&gt;S52,$G$10&lt;S52),180,0),IF(((-SIN($E$10/$O$2)+COS($F$10/$O$2)*SIN(S52/$O$2))/(SIN($F$10/$O$2)*COS(S52/$O$2)))&gt;1,0,IF(((-SIN($E$10/$O$2)+COS($F$10/$O$2)*SIN(S52/$O$2))/(SIN($F$10/$O$2)*COS(S52/$O$2)))&lt;-1,180,IF(((-SIN($E$10/$O$2)+COS($F$10/$O$2)*SIN(S52/$O$2))/(SIN($F$10/$O$2)*COS(S52/$O$2)))=-1,180,(IF(((-SIN($E$10/$O$2)+COS($F$10/$O$2)*SIN(S52/$O$2))/(SIN($F$10/$O$2)*COS(S52/$O$2)))=1,0,DEGREES(ACOS((-SIN($E$10/$O$2)+COS($F$10/$O$2)*SIN(S52/$O$2))/(SIN($F$10/$O$2)*COS(S52/$O$2))))))))))</f>
        <v>101.32620187072634</v>
      </c>
      <c r="U52" s="36">
        <f>IF($F$10=0,0,IF(OR(((SIN($E$10/$O$2)+COS($F$10/$O$2)*SIN(S52/$O$2))/(SIN($F$10/$O$2)*COS(S52/$O$2)))&gt;1,((SIN($E$10/$O$2)+COS($F$10/$O$2)*SIN(S52/$O$2))/(SIN($F$10/$O$2)*COS(S52/$O$2)))&lt;-1),0,IF(((SIN($E$10/$O$2)+COS($F$10/$O$2)*SIN(S52/$O$2))/(SIN($F$10/$O$2)*COS(S52/$O$2)))=1,0,DEGREES(ACOS((SIN($E$10/$O$2)+COS($F$10/$O$2)*SIN(S52/$O$2))/(SIN($F$10/$O$2)*COS(S52/$O$2)))))))</f>
        <v>55.911662988521215</v>
      </c>
      <c r="V52" s="32">
        <f t="shared" si="7"/>
        <v>0.25230299379002846</v>
      </c>
      <c r="X52" s="30">
        <f t="shared" si="11"/>
        <v>17.5</v>
      </c>
      <c r="Y52" s="34">
        <f>IF($F$11=0,IF(AND($H$11&gt;X52,$G$11&lt;X52),180,0),IF(((-SIN($E$11/$O$2)+COS($F$11/$O$2)*SIN(X52/$O$2))/(SIN($F$11/$O$2)*COS(X52/$O$2)))&gt;1,0,IF(((-SIN($E$11/$O$2)+COS($F$11/$O$2)*SIN(X52/$O$2))/(SIN($F$11/$O$2)*COS(X52/$O$2)))&lt;-1,180,IF(((-SIN($E$11/$O$2)+COS($F$11/$O$2)*SIN(X52/$O$2))/(SIN($F$11/$O$2)*COS(X52/$O$2)))=-1,180,(IF(((-SIN($E$11/$O$2)+COS($F$11/$O$2)*SIN(X52/$O$2))/(SIN($F$11/$O$2)*COS(X52/$O$2)))=1,0,DEGREES(ACOS((-SIN($E$11/$O$2)+COS($F$11/$O$2)*SIN(X52/$O$2))/(SIN($F$11/$O$2)*COS(X52/$O$2))))))))))</f>
        <v>96.41966956471292</v>
      </c>
      <c r="Z52" s="36">
        <f>IF($F$11=0,0,IF(OR(((SIN($E$11/$O$2)+COS($F$11/$O$2)*SIN(X52/$O$2))/(SIN($F$11/$O$2)*COS(X52/$O$2)))&gt;1,((SIN($E$11/$O$2)+COS($F$11/$O$2)*SIN(X52/$O$2))/(SIN($F$11/$O$2)*COS(X52/$O$2)))&lt;-1),0,IF(((SIN($E$11/$O$2)+COS($F$11/$O$2)*SIN(X52/$O$2))/(SIN($F$11/$O$2)*COS(X52/$O$2)))=1,0,DEGREES(ACOS((SIN($E$11/$O$2)+COS($F$11/$O$2)*SIN(X52/$O$2))/(SIN($F$11/$O$2)*COS(X52/$O$2)))))))</f>
        <v>61.582950673931904</v>
      </c>
      <c r="AA52" s="32">
        <f t="shared" si="8"/>
        <v>0.19353732717100564</v>
      </c>
    </row>
    <row r="53" spans="12:27" ht="12.75">
      <c r="L53" s="5"/>
      <c r="N53" s="30">
        <f t="shared" si="9"/>
        <v>18</v>
      </c>
      <c r="O53" s="34">
        <f>IF($F$9=0,IF(AND($H$9&gt;N53,$G$9&lt;N53),180,0),IF(((-SIN($E$9/$O$2)+COS($F$9/$O$2)*SIN(N53/$O$2))/(SIN($F$9/$O$2)*COS(N53/$O$2)))&gt;1,0,IF(((-SIN($E$9/$O$2)+COS($F$9/$O$2)*SIN(N53/$O$2))/(SIN($F$9/$O$2)*COS(N53/$O$2)))&lt;-1,180,IF(((-SIN($E$9/$O$2)+COS($F$9/$O$2)*SIN(N53/$O$2))/(SIN($F$9/$O$2)*COS(N53/$O$2)))=-1,180,(IF(((-SIN($E$9/$O$2)+COS($F$9/$O$2)*SIN(N53/$O$2))/(SIN($F$9/$O$2)*COS(N53/$O$2)))=1,0,DEGREES(ACOS((-SIN($E$9/$O$2)+COS($F$9/$O$2)*SIN(N53/$O$2))/(SIN($F$9/$O$2)*COS(N53/$O$2))))))))))</f>
        <v>105.08237803046424</v>
      </c>
      <c r="P53" s="34">
        <f>IF($F$9=0,0,IF(OR(((SIN($E$9/$O$2)+COS($F$9/$O$2)*SIN(N53/$O$2))/(SIN($F$9/$O$2)*COS(N53/$O$2)))&gt;1,((SIN($E$9/$O$2)+COS($F$9/$O$2)*SIN(N53/$O$2))/(SIN($F$9/$O$2)*COS(N53/$O$2)))&lt;-1),0,IF(((SIN($E$9/$O$2)+COS($F$9/$O$2)*SIN(N53/$O$2))/(SIN($F$9/$O$2)*COS(N53/$O$2)))=1,0,DEGREES(ACOS((SIN($E$9/$O$2)+COS($F$9/$O$2)*SIN(N53/$O$2))/(SIN($F$9/$O$2)*COS(N53/$O$2)))))))</f>
        <v>50.55088484977698</v>
      </c>
      <c r="Q53" s="32">
        <f t="shared" si="6"/>
        <v>0.30295273989270705</v>
      </c>
      <c r="S53" s="30">
        <f t="shared" si="10"/>
        <v>18</v>
      </c>
      <c r="T53" s="34">
        <f>IF($F$10=0,IF(AND($H$10&gt;S53,$G$10&lt;S53),180,0),IF(((-SIN($E$10/$O$2)+COS($F$10/$O$2)*SIN(S53/$O$2))/(SIN($F$10/$O$2)*COS(S53/$O$2)))&gt;1,0,IF(((-SIN($E$10/$O$2)+COS($F$10/$O$2)*SIN(S53/$O$2))/(SIN($F$10/$O$2)*COS(S53/$O$2)))&lt;-1,180,IF(((-SIN($E$10/$O$2)+COS($F$10/$O$2)*SIN(S53/$O$2))/(SIN($F$10/$O$2)*COS(S53/$O$2)))=-1,180,(IF(((-SIN($E$10/$O$2)+COS($F$10/$O$2)*SIN(S53/$O$2))/(SIN($F$10/$O$2)*COS(S53/$O$2)))=1,0,DEGREES(ACOS((-SIN($E$10/$O$2)+COS($F$10/$O$2)*SIN(S53/$O$2))/(SIN($F$10/$O$2)*COS(S53/$O$2))))))))))</f>
        <v>101.06360146083904</v>
      </c>
      <c r="U53" s="36">
        <f>IF($F$10=0,0,IF(OR(((SIN($E$10/$O$2)+COS($F$10/$O$2)*SIN(S53/$O$2))/(SIN($F$10/$O$2)*COS(S53/$O$2)))&gt;1,((SIN($E$10/$O$2)+COS($F$10/$O$2)*SIN(S53/$O$2))/(SIN($F$10/$O$2)*COS(S53/$O$2)))&lt;-1),0,IF(((SIN($E$10/$O$2)+COS($F$10/$O$2)*SIN(S53/$O$2))/(SIN($F$10/$O$2)*COS(S53/$O$2)))=1,0,DEGREES(ACOS((SIN($E$10/$O$2)+COS($F$10/$O$2)*SIN(S53/$O$2))/(SIN($F$10/$O$2)*COS(S53/$O$2)))))))</f>
        <v>55.452889677415655</v>
      </c>
      <c r="V53" s="32">
        <f t="shared" si="7"/>
        <v>0.253392843241241</v>
      </c>
      <c r="X53" s="30">
        <f t="shared" si="11"/>
        <v>18</v>
      </c>
      <c r="Y53" s="34">
        <f>IF($F$11=0,IF(AND($H$11&gt;X53,$G$11&lt;X53),180,0),IF(((-SIN($E$11/$O$2)+COS($F$11/$O$2)*SIN(X53/$O$2))/(SIN($F$11/$O$2)*COS(X53/$O$2)))&gt;1,0,IF(((-SIN($E$11/$O$2)+COS($F$11/$O$2)*SIN(X53/$O$2))/(SIN($F$11/$O$2)*COS(X53/$O$2)))&lt;-1,180,IF(((-SIN($E$11/$O$2)+COS($F$11/$O$2)*SIN(X53/$O$2))/(SIN($F$11/$O$2)*COS(X53/$O$2)))=-1,180,(IF(((-SIN($E$11/$O$2)+COS($F$11/$O$2)*SIN(X53/$O$2))/(SIN($F$11/$O$2)*COS(X53/$O$2)))=1,0,DEGREES(ACOS((-SIN($E$11/$O$2)+COS($F$11/$O$2)*SIN(X53/$O$2))/(SIN($F$11/$O$2)*COS(X53/$O$2))))))))))</f>
        <v>96.1468701881949</v>
      </c>
      <c r="Z53" s="36">
        <f>IF($F$11=0,0,IF(OR(((SIN($E$11/$O$2)+COS($F$11/$O$2)*SIN(X53/$O$2))/(SIN($F$11/$O$2)*COS(X53/$O$2)))&gt;1,((SIN($E$11/$O$2)+COS($F$11/$O$2)*SIN(X53/$O$2))/(SIN($F$11/$O$2)*COS(X53/$O$2)))&lt;-1),0,IF(((SIN($E$11/$O$2)+COS($F$11/$O$2)*SIN(X53/$O$2))/(SIN($F$11/$O$2)*COS(X53/$O$2)))=1,0,DEGREES(ACOS((SIN($E$11/$O$2)+COS($F$11/$O$2)*SIN(X53/$O$2))/(SIN($F$11/$O$2)*COS(X53/$O$2)))))))</f>
        <v>61.16672127211363</v>
      </c>
      <c r="AA53" s="32">
        <f t="shared" si="8"/>
        <v>0.19433416064489595</v>
      </c>
    </row>
    <row r="54" spans="12:27" ht="12.75">
      <c r="L54" s="5"/>
      <c r="N54" s="30">
        <f t="shared" si="9"/>
        <v>18.5</v>
      </c>
      <c r="O54" s="34">
        <f>IF($F$9=0,IF(AND($H$9&gt;N54,$G$9&lt;N54),180,0),IF(((-SIN($E$9/$O$2)+COS($F$9/$O$2)*SIN(N54/$O$2))/(SIN($F$9/$O$2)*COS(N54/$O$2)))&gt;1,0,IF(((-SIN($E$9/$O$2)+COS($F$9/$O$2)*SIN(N54/$O$2))/(SIN($F$9/$O$2)*COS(N54/$O$2)))&lt;-1,180,IF(((-SIN($E$9/$O$2)+COS($F$9/$O$2)*SIN(N54/$O$2))/(SIN($F$9/$O$2)*COS(N54/$O$2)))=-1,180,(IF(((-SIN($E$9/$O$2)+COS($F$9/$O$2)*SIN(N54/$O$2))/(SIN($F$9/$O$2)*COS(N54/$O$2)))=1,0,DEGREES(ACOS((-SIN($E$9/$O$2)+COS($F$9/$O$2)*SIN(N54/$O$2))/(SIN($F$9/$O$2)*COS(N54/$O$2))))))))))</f>
        <v>104.82761964230309</v>
      </c>
      <c r="P54" s="34">
        <f>IF($F$9=0,0,IF(OR(((SIN($E$9/$O$2)+COS($F$9/$O$2)*SIN(N54/$O$2))/(SIN($F$9/$O$2)*COS(N54/$O$2)))&gt;1,((SIN($E$9/$O$2)+COS($F$9/$O$2)*SIN(N54/$O$2))/(SIN($F$9/$O$2)*COS(N54/$O$2)))&lt;-1),0,IF(((SIN($E$9/$O$2)+COS($F$9/$O$2)*SIN(N54/$O$2))/(SIN($F$9/$O$2)*COS(N54/$O$2)))=1,0,DEGREES(ACOS((SIN($E$9/$O$2)+COS($F$9/$O$2)*SIN(N54/$O$2))/(SIN($F$9/$O$2)*COS(N54/$O$2)))))))</f>
        <v>50.03875036289338</v>
      </c>
      <c r="Q54" s="32">
        <f t="shared" si="6"/>
        <v>0.3043826071078317</v>
      </c>
      <c r="S54" s="30">
        <f t="shared" si="10"/>
        <v>18.5</v>
      </c>
      <c r="T54" s="34">
        <f>IF($F$10=0,IF(AND($H$10&gt;S54,$G$10&lt;S54),180,0),IF(((-SIN($E$10/$O$2)+COS($F$10/$O$2)*SIN(S54/$O$2))/(SIN($F$10/$O$2)*COS(S54/$O$2)))&gt;1,0,IF(((-SIN($E$10/$O$2)+COS($F$10/$O$2)*SIN(S54/$O$2))/(SIN($F$10/$O$2)*COS(S54/$O$2)))&lt;-1,180,IF(((-SIN($E$10/$O$2)+COS($F$10/$O$2)*SIN(S54/$O$2))/(SIN($F$10/$O$2)*COS(S54/$O$2)))=-1,180,(IF(((-SIN($E$10/$O$2)+COS($F$10/$O$2)*SIN(S54/$O$2))/(SIN($F$10/$O$2)*COS(S54/$O$2)))=1,0,DEGREES(ACOS((-SIN($E$10/$O$2)+COS($F$10/$O$2)*SIN(S54/$O$2))/(SIN($F$10/$O$2)*COS(S54/$O$2))))))))))</f>
        <v>100.80143526860874</v>
      </c>
      <c r="U54" s="36">
        <f>IF($F$10=0,0,IF(OR(((SIN($E$10/$O$2)+COS($F$10/$O$2)*SIN(S54/$O$2))/(SIN($F$10/$O$2)*COS(S54/$O$2)))&gt;1,((SIN($E$10/$O$2)+COS($F$10/$O$2)*SIN(S54/$O$2))/(SIN($F$10/$O$2)*COS(S54/$O$2)))&lt;-1),0,IF(((SIN($E$10/$O$2)+COS($F$10/$O$2)*SIN(S54/$O$2))/(SIN($F$10/$O$2)*COS(S54/$O$2)))=1,0,DEGREES(ACOS((SIN($E$10/$O$2)+COS($F$10/$O$2)*SIN(S54/$O$2))/(SIN($F$10/$O$2)*COS(S54/$O$2)))))))</f>
        <v>54.98691457486192</v>
      </c>
      <c r="V54" s="32">
        <f t="shared" si="7"/>
        <v>0.25452511496526015</v>
      </c>
      <c r="X54" s="30">
        <f t="shared" si="11"/>
        <v>18.5</v>
      </c>
      <c r="Y54" s="34">
        <f>IF($F$11=0,IF(AND($H$11&gt;X54,$G$11&lt;X54),180,0),IF(((-SIN($E$11/$O$2)+COS($F$11/$O$2)*SIN(X54/$O$2))/(SIN($F$11/$O$2)*COS(X54/$O$2)))&gt;1,0,IF(((-SIN($E$11/$O$2)+COS($F$11/$O$2)*SIN(X54/$O$2))/(SIN($F$11/$O$2)*COS(X54/$O$2)))&lt;-1,180,IF(((-SIN($E$11/$O$2)+COS($F$11/$O$2)*SIN(X54/$O$2))/(SIN($F$11/$O$2)*COS(X54/$O$2)))=-1,180,(IF(((-SIN($E$11/$O$2)+COS($F$11/$O$2)*SIN(X54/$O$2))/(SIN($F$11/$O$2)*COS(X54/$O$2)))=1,0,DEGREES(ACOS((-SIN($E$11/$O$2)+COS($F$11/$O$2)*SIN(X54/$O$2))/(SIN($F$11/$O$2)*COS(X54/$O$2))))))))))</f>
        <v>95.87395658819266</v>
      </c>
      <c r="Z54" s="36">
        <f>IF($F$11=0,0,IF(OR(((SIN($E$11/$O$2)+COS($F$11/$O$2)*SIN(X54/$O$2))/(SIN($F$11/$O$2)*COS(X54/$O$2)))&gt;1,((SIN($E$11/$O$2)+COS($F$11/$O$2)*SIN(X54/$O$2))/(SIN($F$11/$O$2)*COS(X54/$O$2)))&lt;-1),0,IF(((SIN($E$11/$O$2)+COS($F$11/$O$2)*SIN(X54/$O$2))/(SIN($F$11/$O$2)*COS(X54/$O$2)))=1,0,DEGREES(ACOS((SIN($E$11/$O$2)+COS($F$11/$O$2)*SIN(X54/$O$2))/(SIN($F$11/$O$2)*COS(X54/$O$2)))))))</f>
        <v>60.74496106646956</v>
      </c>
      <c r="AA54" s="32">
        <f t="shared" si="8"/>
        <v>0.19516108623179498</v>
      </c>
    </row>
    <row r="55" spans="12:27" ht="12.75">
      <c r="L55" s="5"/>
      <c r="N55" s="30">
        <f t="shared" si="9"/>
        <v>19</v>
      </c>
      <c r="O55" s="34">
        <f>IF($F$9=0,IF(AND($H$9&gt;N55,$G$9&lt;N55),180,0),IF(((-SIN($E$9/$O$2)+COS($F$9/$O$2)*SIN(N55/$O$2))/(SIN($F$9/$O$2)*COS(N55/$O$2)))&gt;1,0,IF(((-SIN($E$9/$O$2)+COS($F$9/$O$2)*SIN(N55/$O$2))/(SIN($F$9/$O$2)*COS(N55/$O$2)))&lt;-1,180,IF(((-SIN($E$9/$O$2)+COS($F$9/$O$2)*SIN(N55/$O$2))/(SIN($F$9/$O$2)*COS(N55/$O$2)))=-1,180,(IF(((-SIN($E$9/$O$2)+COS($F$9/$O$2)*SIN(N55/$O$2))/(SIN($F$9/$O$2)*COS(N55/$O$2)))=1,0,DEGREES(ACOS((-SIN($E$9/$O$2)+COS($F$9/$O$2)*SIN(N55/$O$2))/(SIN($F$9/$O$2)*COS(N55/$O$2))))))))))</f>
        <v>104.57370192417751</v>
      </c>
      <c r="P55" s="34">
        <f>IF($F$9=0,0,IF(OR(((SIN($E$9/$O$2)+COS($F$9/$O$2)*SIN(N55/$O$2))/(SIN($F$9/$O$2)*COS(N55/$O$2)))&gt;1,((SIN($E$9/$O$2)+COS($F$9/$O$2)*SIN(N55/$O$2))/(SIN($F$9/$O$2)*COS(N55/$O$2)))&lt;-1),0,IF(((SIN($E$9/$O$2)+COS($F$9/$O$2)*SIN(N55/$O$2))/(SIN($F$9/$O$2)*COS(N55/$O$2)))=1,0,DEGREES(ACOS((SIN($E$9/$O$2)+COS($F$9/$O$2)*SIN(N55/$O$2))/(SIN($F$9/$O$2)*COS(N55/$O$2)))))))</f>
        <v>49.517133096056924</v>
      </c>
      <c r="Q55" s="32">
        <f t="shared" si="6"/>
        <v>0.30586982682289215</v>
      </c>
      <c r="S55" s="30">
        <f t="shared" si="10"/>
        <v>19</v>
      </c>
      <c r="T55" s="34">
        <f>IF($F$10=0,IF(AND($H$10&gt;S55,$G$10&lt;S55),180,0),IF(((-SIN($E$10/$O$2)+COS($F$10/$O$2)*SIN(S55/$O$2))/(SIN($F$10/$O$2)*COS(S55/$O$2)))&gt;1,0,IF(((-SIN($E$10/$O$2)+COS($F$10/$O$2)*SIN(S55/$O$2))/(SIN($F$10/$O$2)*COS(S55/$O$2)))&lt;-1,180,IF(((-SIN($E$10/$O$2)+COS($F$10/$O$2)*SIN(S55/$O$2))/(SIN($F$10/$O$2)*COS(S55/$O$2)))=-1,180,(IF(((-SIN($E$10/$O$2)+COS($F$10/$O$2)*SIN(S55/$O$2))/(SIN($F$10/$O$2)*COS(S55/$O$2)))=1,0,DEGREES(ACOS((-SIN($E$10/$O$2)+COS($F$10/$O$2)*SIN(S55/$O$2))/(SIN($F$10/$O$2)*COS(S55/$O$2))))))))))</f>
        <v>100.5396583332946</v>
      </c>
      <c r="U55" s="36">
        <f>IF($F$10=0,0,IF(OR(((SIN($E$10/$O$2)+COS($F$10/$O$2)*SIN(S55/$O$2))/(SIN($F$10/$O$2)*COS(S55/$O$2)))&gt;1,((SIN($E$10/$O$2)+COS($F$10/$O$2)*SIN(S55/$O$2))/(SIN($F$10/$O$2)*COS(S55/$O$2)))&lt;-1),0,IF(((SIN($E$10/$O$2)+COS($F$10/$O$2)*SIN(S55/$O$2))/(SIN($F$10/$O$2)*COS(S55/$O$2)))=1,0,DEGREES(ACOS((SIN($E$10/$O$2)+COS($F$10/$O$2)*SIN(S55/$O$2))/(SIN($F$10/$O$2)*COS(S55/$O$2)))))))</f>
        <v>54.51347095177044</v>
      </c>
      <c r="V55" s="32">
        <f t="shared" si="7"/>
        <v>0.2557010410084676</v>
      </c>
      <c r="X55" s="30">
        <f t="shared" si="11"/>
        <v>19</v>
      </c>
      <c r="Y55" s="34">
        <f>IF($F$11=0,IF(AND($H$11&gt;X55,$G$11&lt;X55),180,0),IF(((-SIN($E$11/$O$2)+COS($F$11/$O$2)*SIN(X55/$O$2))/(SIN($F$11/$O$2)*COS(X55/$O$2)))&gt;1,0,IF(((-SIN($E$11/$O$2)+COS($F$11/$O$2)*SIN(X55/$O$2))/(SIN($F$11/$O$2)*COS(X55/$O$2)))&lt;-1,180,IF(((-SIN($E$11/$O$2)+COS($F$11/$O$2)*SIN(X55/$O$2))/(SIN($F$11/$O$2)*COS(X55/$O$2)))=-1,180,(IF(((-SIN($E$11/$O$2)+COS($F$11/$O$2)*SIN(X55/$O$2))/(SIN($F$11/$O$2)*COS(X55/$O$2)))=1,0,DEGREES(ACOS((-SIN($E$11/$O$2)+COS($F$11/$O$2)*SIN(X55/$O$2))/(SIN($F$11/$O$2)*COS(X55/$O$2))))))))))</f>
        <v>95.6008788274774</v>
      </c>
      <c r="Z55" s="36">
        <f>IF($F$11=0,0,IF(OR(((SIN($E$11/$O$2)+COS($F$11/$O$2)*SIN(X55/$O$2))/(SIN($F$11/$O$2)*COS(X55/$O$2)))&gt;1,((SIN($E$11/$O$2)+COS($F$11/$O$2)*SIN(X55/$O$2))/(SIN($F$11/$O$2)*COS(X55/$O$2)))&lt;-1),0,IF(((SIN($E$11/$O$2)+COS($F$11/$O$2)*SIN(X55/$O$2))/(SIN($F$11/$O$2)*COS(X55/$O$2)))=1,0,DEGREES(ACOS((SIN($E$11/$O$2)+COS($F$11/$O$2)*SIN(X55/$O$2))/(SIN($F$11/$O$2)*COS(X55/$O$2)))))))</f>
        <v>60.31748027068836</v>
      </c>
      <c r="AA55" s="32">
        <f t="shared" si="8"/>
        <v>0.19601888087105024</v>
      </c>
    </row>
    <row r="56" spans="12:27" ht="12.75">
      <c r="L56" s="5"/>
      <c r="N56" s="30">
        <f t="shared" si="9"/>
        <v>19.5</v>
      </c>
      <c r="O56" s="34">
        <f>IF($F$9=0,IF(AND($H$9&gt;N56,$G$9&lt;N56),180,0),IF(((-SIN($E$9/$O$2)+COS($F$9/$O$2)*SIN(N56/$O$2))/(SIN($F$9/$O$2)*COS(N56/$O$2)))&gt;1,0,IF(((-SIN($E$9/$O$2)+COS($F$9/$O$2)*SIN(N56/$O$2))/(SIN($F$9/$O$2)*COS(N56/$O$2)))&lt;-1,180,IF(((-SIN($E$9/$O$2)+COS($F$9/$O$2)*SIN(N56/$O$2))/(SIN($F$9/$O$2)*COS(N56/$O$2)))=-1,180,(IF(((-SIN($E$9/$O$2)+COS($F$9/$O$2)*SIN(N56/$O$2))/(SIN($F$9/$O$2)*COS(N56/$O$2)))=1,0,DEGREES(ACOS((-SIN($E$9/$O$2)+COS($F$9/$O$2)*SIN(N56/$O$2))/(SIN($F$9/$O$2)*COS(N56/$O$2))))))))))</f>
        <v>104.32058301324862</v>
      </c>
      <c r="P56" s="34">
        <f>IF($F$9=0,0,IF(OR(((SIN($E$9/$O$2)+COS($F$9/$O$2)*SIN(N56/$O$2))/(SIN($F$9/$O$2)*COS(N56/$O$2)))&gt;1,((SIN($E$9/$O$2)+COS($F$9/$O$2)*SIN(N56/$O$2))/(SIN($F$9/$O$2)*COS(N56/$O$2)))&lt;-1),0,IF(((SIN($E$9/$O$2)+COS($F$9/$O$2)*SIN(N56/$O$2))/(SIN($F$9/$O$2)*COS(N56/$O$2)))=1,0,DEGREES(ACOS((SIN($E$9/$O$2)+COS($F$9/$O$2)*SIN(N56/$O$2))/(SIN($F$9/$O$2)*COS(N56/$O$2)))))))</f>
        <v>48.9856363250641</v>
      </c>
      <c r="Q56" s="32">
        <f t="shared" si="6"/>
        <v>0.307416370489914</v>
      </c>
      <c r="S56" s="30">
        <f t="shared" si="10"/>
        <v>19.5</v>
      </c>
      <c r="T56" s="34">
        <f>IF($F$10=0,IF(AND($H$10&gt;S56,$G$10&lt;S56),180,0),IF(((-SIN($E$10/$O$2)+COS($F$10/$O$2)*SIN(S56/$O$2))/(SIN($F$10/$O$2)*COS(S56/$O$2)))&gt;1,0,IF(((-SIN($E$10/$O$2)+COS($F$10/$O$2)*SIN(S56/$O$2))/(SIN($F$10/$O$2)*COS(S56/$O$2)))&lt;-1,180,IF(((-SIN($E$10/$O$2)+COS($F$10/$O$2)*SIN(S56/$O$2))/(SIN($F$10/$O$2)*COS(S56/$O$2)))=-1,180,(IF(((-SIN($E$10/$O$2)+COS($F$10/$O$2)*SIN(S56/$O$2))/(SIN($F$10/$O$2)*COS(S56/$O$2)))=1,0,DEGREES(ACOS((-SIN($E$10/$O$2)+COS($F$10/$O$2)*SIN(S56/$O$2))/(SIN($F$10/$O$2)*COS(S56/$O$2))))))))))</f>
        <v>100.27822562477398</v>
      </c>
      <c r="U56" s="36">
        <f>IF($F$10=0,0,IF(OR(((SIN($E$10/$O$2)+COS($F$10/$O$2)*SIN(S56/$O$2))/(SIN($F$10/$O$2)*COS(S56/$O$2)))&gt;1,((SIN($E$10/$O$2)+COS($F$10/$O$2)*SIN(S56/$O$2))/(SIN($F$10/$O$2)*COS(S56/$O$2)))&lt;-1),0,IF(((SIN($E$10/$O$2)+COS($F$10/$O$2)*SIN(S56/$O$2))/(SIN($F$10/$O$2)*COS(S56/$O$2)))=1,0,DEGREES(ACOS((SIN($E$10/$O$2)+COS($F$10/$O$2)*SIN(S56/$O$2))/(SIN($F$10/$O$2)*COS(S56/$O$2)))))))</f>
        <v>54.03227797422492</v>
      </c>
      <c r="V56" s="32">
        <f t="shared" si="7"/>
        <v>0.25692193139193925</v>
      </c>
      <c r="X56" s="30">
        <f t="shared" si="11"/>
        <v>19.5</v>
      </c>
      <c r="Y56" s="34">
        <f>IF($F$11=0,IF(AND($H$11&gt;X56,$G$11&lt;X56),180,0),IF(((-SIN($E$11/$O$2)+COS($F$11/$O$2)*SIN(X56/$O$2))/(SIN($F$11/$O$2)*COS(X56/$O$2)))&gt;1,0,IF(((-SIN($E$11/$O$2)+COS($F$11/$O$2)*SIN(X56/$O$2))/(SIN($F$11/$O$2)*COS(X56/$O$2)))&lt;-1,180,IF(((-SIN($E$11/$O$2)+COS($F$11/$O$2)*SIN(X56/$O$2))/(SIN($F$11/$O$2)*COS(X56/$O$2)))=-1,180,(IF(((-SIN($E$11/$O$2)+COS($F$11/$O$2)*SIN(X56/$O$2))/(SIN($F$11/$O$2)*COS(X56/$O$2)))=1,0,DEGREES(ACOS((-SIN($E$11/$O$2)+COS($F$11/$O$2)*SIN(X56/$O$2))/(SIN($F$11/$O$2)*COS(X56/$O$2))))))))))</f>
        <v>95.32758653358427</v>
      </c>
      <c r="Z56" s="36">
        <f>IF($F$11=0,0,IF(OR(((SIN($E$11/$O$2)+COS($F$11/$O$2)*SIN(X56/$O$2))/(SIN($F$11/$O$2)*COS(X56/$O$2)))&gt;1,((SIN($E$11/$O$2)+COS($F$11/$O$2)*SIN(X56/$O$2))/(SIN($F$11/$O$2)*COS(X56/$O$2)))&lt;-1),0,IF(((SIN($E$11/$O$2)+COS($F$11/$O$2)*SIN(X56/$O$2))/(SIN($F$11/$O$2)*COS(X56/$O$2)))=1,0,DEGREES(ACOS((SIN($E$11/$O$2)+COS($F$11/$O$2)*SIN(X56/$O$2))/(SIN($F$11/$O$2)*COS(X56/$O$2)))))))</f>
        <v>59.88408064664734</v>
      </c>
      <c r="AA56" s="32">
        <f t="shared" si="8"/>
        <v>0.19690836603853848</v>
      </c>
    </row>
    <row r="57" spans="12:27" ht="12.75">
      <c r="L57" s="5"/>
      <c r="N57" s="30">
        <f t="shared" si="9"/>
        <v>20</v>
      </c>
      <c r="O57" s="34">
        <f>IF($F$9=0,IF(AND($H$9&gt;N57,$G$9&lt;N57),180,0),IF(((-SIN($E$9/$O$2)+COS($F$9/$O$2)*SIN(N57/$O$2))/(SIN($F$9/$O$2)*COS(N57/$O$2)))&gt;1,0,IF(((-SIN($E$9/$O$2)+COS($F$9/$O$2)*SIN(N57/$O$2))/(SIN($F$9/$O$2)*COS(N57/$O$2)))&lt;-1,180,IF(((-SIN($E$9/$O$2)+COS($F$9/$O$2)*SIN(N57/$O$2))/(SIN($F$9/$O$2)*COS(N57/$O$2)))=-1,180,(IF(((-SIN($E$9/$O$2)+COS($F$9/$O$2)*SIN(N57/$O$2))/(SIN($F$9/$O$2)*COS(N57/$O$2)))=1,0,DEGREES(ACOS((-SIN($E$9/$O$2)+COS($F$9/$O$2)*SIN(N57/$O$2))/(SIN($F$9/$O$2)*COS(N57/$O$2))))))))))</f>
        <v>104.06822123564838</v>
      </c>
      <c r="P57" s="34">
        <f>IF($F$9=0,0,IF(OR(((SIN($E$9/$O$2)+COS($F$9/$O$2)*SIN(N57/$O$2))/(SIN($F$9/$O$2)*COS(N57/$O$2)))&gt;1,((SIN($E$9/$O$2)+COS($F$9/$O$2)*SIN(N57/$O$2))/(SIN($F$9/$O$2)*COS(N57/$O$2)))&lt;-1),0,IF(((SIN($E$9/$O$2)+COS($F$9/$O$2)*SIN(N57/$O$2))/(SIN($F$9/$O$2)*COS(N57/$O$2)))=1,0,DEGREES(ACOS((SIN($E$9/$O$2)+COS($F$9/$O$2)*SIN(N57/$O$2))/(SIN($F$9/$O$2)*COS(N57/$O$2)))))))</f>
        <v>48.44383790530275</v>
      </c>
      <c r="Q57" s="32">
        <f t="shared" si="6"/>
        <v>0.3090243518352535</v>
      </c>
      <c r="S57" s="30">
        <f t="shared" si="10"/>
        <v>20</v>
      </c>
      <c r="T57" s="34">
        <f>IF($F$10=0,IF(AND($H$10&gt;S57,$G$10&lt;S57),180,0),IF(((-SIN($E$10/$O$2)+COS($F$10/$O$2)*SIN(S57/$O$2))/(SIN($F$10/$O$2)*COS(S57/$O$2)))&gt;1,0,IF(((-SIN($E$10/$O$2)+COS($F$10/$O$2)*SIN(S57/$O$2))/(SIN($F$10/$O$2)*COS(S57/$O$2)))&lt;-1,180,IF(((-SIN($E$10/$O$2)+COS($F$10/$O$2)*SIN(S57/$O$2))/(SIN($F$10/$O$2)*COS(S57/$O$2)))=-1,180,(IF(((-SIN($E$10/$O$2)+COS($F$10/$O$2)*SIN(S57/$O$2))/(SIN($F$10/$O$2)*COS(S57/$O$2)))=1,0,DEGREES(ACOS((-SIN($E$10/$O$2)+COS($F$10/$O$2)*SIN(S57/$O$2))/(SIN($F$10/$O$2)*COS(S57/$O$2))))))))))</f>
        <v>100.01709200610051</v>
      </c>
      <c r="U57" s="36">
        <f>IF($F$10=0,0,IF(OR(((SIN($E$10/$O$2)+COS($F$10/$O$2)*SIN(S57/$O$2))/(SIN($F$10/$O$2)*COS(S57/$O$2)))&gt;1,((SIN($E$10/$O$2)+COS($F$10/$O$2)*SIN(S57/$O$2))/(SIN($F$10/$O$2)*COS(S57/$O$2)))&lt;-1),0,IF(((SIN($E$10/$O$2)+COS($F$10/$O$2)*SIN(S57/$O$2))/(SIN($F$10/$O$2)*COS(S57/$O$2)))=1,0,DEGREES(ACOS((SIN($E$10/$O$2)+COS($F$10/$O$2)*SIN(S57/$O$2))/(SIN($F$10/$O$2)*COS(S57/$O$2)))))))</f>
        <v>53.54303961642596</v>
      </c>
      <c r="V57" s="32">
        <f t="shared" si="7"/>
        <v>0.2581891799426364</v>
      </c>
      <c r="X57" s="30">
        <f t="shared" si="11"/>
        <v>20</v>
      </c>
      <c r="Y57" s="34">
        <f>IF($F$11=0,IF(AND($H$11&gt;X57,$G$11&lt;X57),180,0),IF(((-SIN($E$11/$O$2)+COS($F$11/$O$2)*SIN(X57/$O$2))/(SIN($F$11/$O$2)*COS(X57/$O$2)))&gt;1,0,IF(((-SIN($E$11/$O$2)+COS($F$11/$O$2)*SIN(X57/$O$2))/(SIN($F$11/$O$2)*COS(X57/$O$2)))&lt;-1,180,IF(((-SIN($E$11/$O$2)+COS($F$11/$O$2)*SIN(X57/$O$2))/(SIN($F$11/$O$2)*COS(X57/$O$2)))=-1,180,(IF(((-SIN($E$11/$O$2)+COS($F$11/$O$2)*SIN(X57/$O$2))/(SIN($F$11/$O$2)*COS(X57/$O$2)))=1,0,DEGREES(ACOS((-SIN($E$11/$O$2)+COS($F$11/$O$2)*SIN(X57/$O$2))/(SIN($F$11/$O$2)*COS(X57/$O$2))))))))))</f>
        <v>95.05402885412765</v>
      </c>
      <c r="Z57" s="36">
        <f>IF($F$11=0,0,IF(OR(((SIN($E$11/$O$2)+COS($F$11/$O$2)*SIN(X57/$O$2))/(SIN($F$11/$O$2)*COS(X57/$O$2)))&gt;1,((SIN($E$11/$O$2)+COS($F$11/$O$2)*SIN(X57/$O$2))/(SIN($F$11/$O$2)*COS(X57/$O$2)))&lt;-1),0,IF(((SIN($E$11/$O$2)+COS($F$11/$O$2)*SIN(X57/$O$2))/(SIN($F$11/$O$2)*COS(X57/$O$2)))=1,0,DEGREES(ACOS((SIN($E$11/$O$2)+COS($F$11/$O$2)*SIN(X57/$O$2))/(SIN($F$11/$O$2)*COS(X57/$O$2)))))))</f>
        <v>59.44455494935919</v>
      </c>
      <c r="AA57" s="32">
        <f t="shared" si="8"/>
        <v>0.19783041058204703</v>
      </c>
    </row>
    <row r="58" spans="14:27" ht="12.75">
      <c r="N58" s="30">
        <f t="shared" si="9"/>
        <v>20.5</v>
      </c>
      <c r="O58" s="34">
        <f>IF($F$9=0,IF(AND($H$9&gt;N58,$G$9&lt;N58),180,0),IF(((-SIN($E$9/$O$2)+COS($F$9/$O$2)*SIN(N58/$O$2))/(SIN($F$9/$O$2)*COS(N58/$O$2)))&gt;1,0,IF(((-SIN($E$9/$O$2)+COS($F$9/$O$2)*SIN(N58/$O$2))/(SIN($F$9/$O$2)*COS(N58/$O$2)))&lt;-1,180,IF(((-SIN($E$9/$O$2)+COS($F$9/$O$2)*SIN(N58/$O$2))/(SIN($F$9/$O$2)*COS(N58/$O$2)))=-1,180,(IF(((-SIN($E$9/$O$2)+COS($F$9/$O$2)*SIN(N58/$O$2))/(SIN($F$9/$O$2)*COS(N58/$O$2)))=1,0,DEGREES(ACOS((-SIN($E$9/$O$2)+COS($F$9/$O$2)*SIN(N58/$O$2))/(SIN($F$9/$O$2)*COS(N58/$O$2))))))))))</f>
        <v>103.81657507255603</v>
      </c>
      <c r="P58" s="34">
        <f>IF($F$9=0,0,IF(OR(((SIN($E$9/$O$2)+COS($F$9/$O$2)*SIN(N58/$O$2))/(SIN($F$9/$O$2)*COS(N58/$O$2)))&gt;1,((SIN($E$9/$O$2)+COS($F$9/$O$2)*SIN(N58/$O$2))/(SIN($F$9/$O$2)*COS(N58/$O$2)))&lt;-1),0,IF(((SIN($E$9/$O$2)+COS($F$9/$O$2)*SIN(N58/$O$2))/(SIN($F$9/$O$2)*COS(N58/$O$2)))=1,0,DEGREES(ACOS((SIN($E$9/$O$2)+COS($F$9/$O$2)*SIN(N58/$O$2))/(SIN($F$9/$O$2)*COS(N58/$O$2)))))))</f>
        <v>47.89128789563848</v>
      </c>
      <c r="Q58" s="32">
        <f t="shared" si="6"/>
        <v>0.3106960398717642</v>
      </c>
      <c r="S58" s="30">
        <f t="shared" si="10"/>
        <v>20.5</v>
      </c>
      <c r="T58" s="34">
        <f>IF($F$10=0,IF(AND($H$10&gt;S58,$G$10&lt;S58),180,0),IF(((-SIN($E$10/$O$2)+COS($F$10/$O$2)*SIN(S58/$O$2))/(SIN($F$10/$O$2)*COS(S58/$O$2)))&gt;1,0,IF(((-SIN($E$10/$O$2)+COS($F$10/$O$2)*SIN(S58/$O$2))/(SIN($F$10/$O$2)*COS(S58/$O$2)))&lt;-1,180,IF(((-SIN($E$10/$O$2)+COS($F$10/$O$2)*SIN(S58/$O$2))/(SIN($F$10/$O$2)*COS(S58/$O$2)))=-1,180,(IF(((-SIN($E$10/$O$2)+COS($F$10/$O$2)*SIN(S58/$O$2))/(SIN($F$10/$O$2)*COS(S58/$O$2)))=1,0,DEGREES(ACOS((-SIN($E$10/$O$2)+COS($F$10/$O$2)*SIN(S58/$O$2))/(SIN($F$10/$O$2)*COS(S58/$O$2))))))))))</f>
        <v>99.75621219563867</v>
      </c>
      <c r="U58" s="36">
        <f>IF($F$10=0,0,IF(OR(((SIN($E$10/$O$2)+COS($F$10/$O$2)*SIN(S58/$O$2))/(SIN($F$10/$O$2)*COS(S58/$O$2)))&gt;1,((SIN($E$10/$O$2)+COS($F$10/$O$2)*SIN(S58/$O$2))/(SIN($F$10/$O$2)*COS(S58/$O$2)))&lt;-1),0,IF(((SIN($E$10/$O$2)+COS($F$10/$O$2)*SIN(S58/$O$2))/(SIN($F$10/$O$2)*COS(S58/$O$2)))=1,0,DEGREES(ACOS((SIN($E$10/$O$2)+COS($F$10/$O$2)*SIN(S58/$O$2))/(SIN($F$10/$O$2)*COS(S58/$O$2)))))))</f>
        <v>53.045443463593465</v>
      </c>
      <c r="V58" s="32">
        <f t="shared" si="7"/>
        <v>0.25950427073358445</v>
      </c>
      <c r="X58" s="30">
        <f t="shared" si="11"/>
        <v>20.5</v>
      </c>
      <c r="Y58" s="34">
        <f>IF($F$11=0,IF(AND($H$11&gt;X58,$G$11&lt;X58),180,0),IF(((-SIN($E$11/$O$2)+COS($F$11/$O$2)*SIN(X58/$O$2))/(SIN($F$11/$O$2)*COS(X58/$O$2)))&gt;1,0,IF(((-SIN($E$11/$O$2)+COS($F$11/$O$2)*SIN(X58/$O$2))/(SIN($F$11/$O$2)*COS(X58/$O$2)))&lt;-1,180,IF(((-SIN($E$11/$O$2)+COS($F$11/$O$2)*SIN(X58/$O$2))/(SIN($F$11/$O$2)*COS(X58/$O$2)))=-1,180,(IF(((-SIN($E$11/$O$2)+COS($F$11/$O$2)*SIN(X58/$O$2))/(SIN($F$11/$O$2)*COS(X58/$O$2)))=1,0,DEGREES(ACOS((-SIN($E$11/$O$2)+COS($F$11/$O$2)*SIN(X58/$O$2))/(SIN($F$11/$O$2)*COS(X58/$O$2))))))))))</f>
        <v>94.78015441102316</v>
      </c>
      <c r="Z58" s="36">
        <f>IF($F$11=0,0,IF(OR(((SIN($E$11/$O$2)+COS($F$11/$O$2)*SIN(X58/$O$2))/(SIN($F$11/$O$2)*COS(X58/$O$2)))&gt;1,((SIN($E$11/$O$2)+COS($F$11/$O$2)*SIN(X58/$O$2))/(SIN($F$11/$O$2)*COS(X58/$O$2)))&lt;-1),0,IF(((SIN($E$11/$O$2)+COS($F$11/$O$2)*SIN(X58/$O$2))/(SIN($F$11/$O$2)*COS(X58/$O$2)))=1,0,DEGREES(ACOS((SIN($E$11/$O$2)+COS($F$11/$O$2)*SIN(X58/$O$2))/(SIN($F$11/$O$2)*COS(X58/$O$2)))))))</f>
        <v>58.99868632513405</v>
      </c>
      <c r="AA58" s="32">
        <f t="shared" si="8"/>
        <v>0.19878593381049506</v>
      </c>
    </row>
    <row r="59" spans="14:27" ht="12.75">
      <c r="N59" s="30">
        <f t="shared" si="9"/>
        <v>21</v>
      </c>
      <c r="O59" s="34">
        <f>IF($F$9=0,IF(AND($H$9&gt;N59,$G$9&lt;N59),180,0),IF(((-SIN($E$9/$O$2)+COS($F$9/$O$2)*SIN(N59/$O$2))/(SIN($F$9/$O$2)*COS(N59/$O$2)))&gt;1,0,IF(((-SIN($E$9/$O$2)+COS($F$9/$O$2)*SIN(N59/$O$2))/(SIN($F$9/$O$2)*COS(N59/$O$2)))&lt;-1,180,IF(((-SIN($E$9/$O$2)+COS($F$9/$O$2)*SIN(N59/$O$2))/(SIN($F$9/$O$2)*COS(N59/$O$2)))=-1,180,(IF(((-SIN($E$9/$O$2)+COS($F$9/$O$2)*SIN(N59/$O$2))/(SIN($F$9/$O$2)*COS(N59/$O$2)))=1,0,DEGREES(ACOS((-SIN($E$9/$O$2)+COS($F$9/$O$2)*SIN(N59/$O$2))/(SIN($F$9/$O$2)*COS(N59/$O$2))))))))))</f>
        <v>103.56560312629159</v>
      </c>
      <c r="P59" s="34">
        <f>IF($F$9=0,0,IF(OR(((SIN($E$9/$O$2)+COS($F$9/$O$2)*SIN(N59/$O$2))/(SIN($F$9/$O$2)*COS(N59/$O$2)))&gt;1,((SIN($E$9/$O$2)+COS($F$9/$O$2)*SIN(N59/$O$2))/(SIN($F$9/$O$2)*COS(N59/$O$2)))&lt;-1),0,IF(((SIN($E$9/$O$2)+COS($F$9/$O$2)*SIN(N59/$O$2))/(SIN($F$9/$O$2)*COS(N59/$O$2)))=1,0,DEGREES(ACOS((SIN($E$9/$O$2)+COS($F$9/$O$2)*SIN(N59/$O$2))/(SIN($F$9/$O$2)*COS(N59/$O$2)))))))</f>
        <v>47.327505886600754</v>
      </c>
      <c r="Q59" s="32">
        <f t="shared" si="6"/>
        <v>0.312433873553838</v>
      </c>
      <c r="S59" s="30">
        <f t="shared" si="10"/>
        <v>21</v>
      </c>
      <c r="T59" s="34">
        <f>IF($F$10=0,IF(AND($H$10&gt;S59,$G$10&lt;S59),180,0),IF(((-SIN($E$10/$O$2)+COS($F$10/$O$2)*SIN(S59/$O$2))/(SIN($F$10/$O$2)*COS(S59/$O$2)))&gt;1,0,IF(((-SIN($E$10/$O$2)+COS($F$10/$O$2)*SIN(S59/$O$2))/(SIN($F$10/$O$2)*COS(S59/$O$2)))&lt;-1,180,IF(((-SIN($E$10/$O$2)+COS($F$10/$O$2)*SIN(S59/$O$2))/(SIN($F$10/$O$2)*COS(S59/$O$2)))=-1,180,(IF(((-SIN($E$10/$O$2)+COS($F$10/$O$2)*SIN(S59/$O$2))/(SIN($F$10/$O$2)*COS(S59/$O$2)))=1,0,DEGREES(ACOS((-SIN($E$10/$O$2)+COS($F$10/$O$2)*SIN(S59/$O$2))/(SIN($F$10/$O$2)*COS(S59/$O$2))))))))))</f>
        <v>99.49554072869877</v>
      </c>
      <c r="U59" s="36">
        <f>IF($F$10=0,0,IF(OR(((SIN($E$10/$O$2)+COS($F$10/$O$2)*SIN(S59/$O$2))/(SIN($F$10/$O$2)*COS(S59/$O$2)))&gt;1,((SIN($E$10/$O$2)+COS($F$10/$O$2)*SIN(S59/$O$2))/(SIN($F$10/$O$2)*COS(S59/$O$2)))&lt;-1),0,IF(((SIN($E$10/$O$2)+COS($F$10/$O$2)*SIN(S59/$O$2))/(SIN($F$10/$O$2)*COS(S59/$O$2)))=1,0,DEGREES(ACOS((SIN($E$10/$O$2)+COS($F$10/$O$2)*SIN(S59/$O$2))/(SIN($F$10/$O$2)*COS(S59/$O$2)))))))</f>
        <v>52.539159390746924</v>
      </c>
      <c r="V59" s="32">
        <f t="shared" si="7"/>
        <v>0.2608687852108436</v>
      </c>
      <c r="X59" s="30">
        <f t="shared" si="11"/>
        <v>21</v>
      </c>
      <c r="Y59" s="34">
        <f>IF($F$11=0,IF(AND($H$11&gt;X59,$G$11&lt;X59),180,0),IF(((-SIN($E$11/$O$2)+COS($F$11/$O$2)*SIN(X59/$O$2))/(SIN($F$11/$O$2)*COS(X59/$O$2)))&gt;1,0,IF(((-SIN($E$11/$O$2)+COS($F$11/$O$2)*SIN(X59/$O$2))/(SIN($F$11/$O$2)*COS(X59/$O$2)))&lt;-1,180,IF(((-SIN($E$11/$O$2)+COS($F$11/$O$2)*SIN(X59/$O$2))/(SIN($F$11/$O$2)*COS(X59/$O$2)))=-1,180,(IF(((-SIN($E$11/$O$2)+COS($F$11/$O$2)*SIN(X59/$O$2))/(SIN($F$11/$O$2)*COS(X59/$O$2)))=1,0,DEGREES(ACOS((-SIN($E$11/$O$2)+COS($F$11/$O$2)*SIN(X59/$O$2))/(SIN($F$11/$O$2)*COS(X59/$O$2))))))))))</f>
        <v>94.50591125351755</v>
      </c>
      <c r="Z59" s="36">
        <f>IF($F$11=0,0,IF(OR(((SIN($E$11/$O$2)+COS($F$11/$O$2)*SIN(X59/$O$2))/(SIN($F$11/$O$2)*COS(X59/$O$2)))&gt;1,((SIN($E$11/$O$2)+COS($F$11/$O$2)*SIN(X59/$O$2))/(SIN($F$11/$O$2)*COS(X59/$O$2)))&lt;-1),0,IF(((SIN($E$11/$O$2)+COS($F$11/$O$2)*SIN(X59/$O$2))/(SIN($F$11/$O$2)*COS(X59/$O$2)))=1,0,DEGREES(ACOS((SIN($E$11/$O$2)+COS($F$11/$O$2)*SIN(X59/$O$2))/(SIN($F$11/$O$2)*COS(X59/$O$2)))))))</f>
        <v>58.54624765797256</v>
      </c>
      <c r="AA59" s="32">
        <f t="shared" si="8"/>
        <v>0.19977590886413887</v>
      </c>
    </row>
    <row r="60" spans="14:27" ht="12.75">
      <c r="N60" s="30">
        <f t="shared" si="9"/>
        <v>21.5</v>
      </c>
      <c r="O60" s="34">
        <f>IF($F$9=0,IF(AND($H$9&gt;N60,$G$9&lt;N60),180,0),IF(((-SIN($E$9/$O$2)+COS($F$9/$O$2)*SIN(N60/$O$2))/(SIN($F$9/$O$2)*COS(N60/$O$2)))&gt;1,0,IF(((-SIN($E$9/$O$2)+COS($F$9/$O$2)*SIN(N60/$O$2))/(SIN($F$9/$O$2)*COS(N60/$O$2)))&lt;-1,180,IF(((-SIN($E$9/$O$2)+COS($F$9/$O$2)*SIN(N60/$O$2))/(SIN($F$9/$O$2)*COS(N60/$O$2)))=-1,180,(IF(((-SIN($E$9/$O$2)+COS($F$9/$O$2)*SIN(N60/$O$2))/(SIN($F$9/$O$2)*COS(N60/$O$2)))=1,0,DEGREES(ACOS((-SIN($E$9/$O$2)+COS($F$9/$O$2)*SIN(N60/$O$2))/(SIN($F$9/$O$2)*COS(N60/$O$2))))))))))</f>
        <v>103.31526408635935</v>
      </c>
      <c r="P60" s="34">
        <f>IF($F$9=0,0,IF(OR(((SIN($E$9/$O$2)+COS($F$9/$O$2)*SIN(N60/$O$2))/(SIN($F$9/$O$2)*COS(N60/$O$2)))&gt;1,((SIN($E$9/$O$2)+COS($F$9/$O$2)*SIN(N60/$O$2))/(SIN($F$9/$O$2)*COS(N60/$O$2)))&lt;-1),0,IF(((SIN($E$9/$O$2)+COS($F$9/$O$2)*SIN(N60/$O$2))/(SIN($F$9/$O$2)*COS(N60/$O$2)))=1,0,DEGREES(ACOS((SIN($E$9/$O$2)+COS($F$9/$O$2)*SIN(N60/$O$2))/(SIN($F$9/$O$2)*COS(N60/$O$2)))))))</f>
        <v>46.75197798621024</v>
      </c>
      <c r="Q60" s="32">
        <f t="shared" si="6"/>
        <v>0.3142404783341617</v>
      </c>
      <c r="S60" s="30">
        <f t="shared" si="10"/>
        <v>21.5</v>
      </c>
      <c r="T60" s="34">
        <f>IF($F$10=0,IF(AND($H$10&gt;S60,$G$10&lt;S60),180,0),IF(((-SIN($E$10/$O$2)+COS($F$10/$O$2)*SIN(S60/$O$2))/(SIN($F$10/$O$2)*COS(S60/$O$2)))&gt;1,0,IF(((-SIN($E$10/$O$2)+COS($F$10/$O$2)*SIN(S60/$O$2))/(SIN($F$10/$O$2)*COS(S60/$O$2)))&lt;-1,180,IF(((-SIN($E$10/$O$2)+COS($F$10/$O$2)*SIN(S60/$O$2))/(SIN($F$10/$O$2)*COS(S60/$O$2)))=-1,180,(IF(((-SIN($E$10/$O$2)+COS($F$10/$O$2)*SIN(S60/$O$2))/(SIN($F$10/$O$2)*COS(S60/$O$2)))=1,0,DEGREES(ACOS((-SIN($E$10/$O$2)+COS($F$10/$O$2)*SIN(S60/$O$2))/(SIN($F$10/$O$2)*COS(S60/$O$2))))))))))</f>
        <v>99.23503191859503</v>
      </c>
      <c r="U60" s="36">
        <f>IF($F$10=0,0,IF(OR(((SIN($E$10/$O$2)+COS($F$10/$O$2)*SIN(S60/$O$2))/(SIN($F$10/$O$2)*COS(S60/$O$2)))&gt;1,((SIN($E$10/$O$2)+COS($F$10/$O$2)*SIN(S60/$O$2))/(SIN($F$10/$O$2)*COS(S60/$O$2)))&lt;-1),0,IF(((SIN($E$10/$O$2)+COS($F$10/$O$2)*SIN(S60/$O$2))/(SIN($F$10/$O$2)*COS(S60/$O$2)))=1,0,DEGREES(ACOS((SIN($E$10/$O$2)+COS($F$10/$O$2)*SIN(S60/$O$2))/(SIN($F$10/$O$2)*COS(S60/$O$2)))))))</f>
        <v>52.023838101090035</v>
      </c>
      <c r="V60" s="32">
        <f t="shared" si="7"/>
        <v>0.26228441009724995</v>
      </c>
      <c r="X60" s="30">
        <f t="shared" si="11"/>
        <v>21.5</v>
      </c>
      <c r="Y60" s="34">
        <f>IF($F$11=0,IF(AND($H$11&gt;X60,$G$11&lt;X60),180,0),IF(((-SIN($E$11/$O$2)+COS($F$11/$O$2)*SIN(X60/$O$2))/(SIN($F$11/$O$2)*COS(X60/$O$2)))&gt;1,0,IF(((-SIN($E$11/$O$2)+COS($F$11/$O$2)*SIN(X60/$O$2))/(SIN($F$11/$O$2)*COS(X60/$O$2)))&lt;-1,180,IF(((-SIN($E$11/$O$2)+COS($F$11/$O$2)*SIN(X60/$O$2))/(SIN($F$11/$O$2)*COS(X60/$O$2)))=-1,180,(IF(((-SIN($E$11/$O$2)+COS($F$11/$O$2)*SIN(X60/$O$2))/(SIN($F$11/$O$2)*COS(X60/$O$2)))=1,0,DEGREES(ACOS((-SIN($E$11/$O$2)+COS($F$11/$O$2)*SIN(X60/$O$2))/(SIN($F$11/$O$2)*COS(X60/$O$2))))))))))</f>
        <v>94.23124680992288</v>
      </c>
      <c r="Z60" s="36">
        <f>IF($F$11=0,0,IF(OR(((SIN($E$11/$O$2)+COS($F$11/$O$2)*SIN(X60/$O$2))/(SIN($F$11/$O$2)*COS(X60/$O$2)))&gt;1,((SIN($E$11/$O$2)+COS($F$11/$O$2)*SIN(X60/$O$2))/(SIN($F$11/$O$2)*COS(X60/$O$2)))&lt;-1),0,IF(((SIN($E$11/$O$2)+COS($F$11/$O$2)*SIN(X60/$O$2))/(SIN($F$11/$O$2)*COS(X60/$O$2)))=1,0,DEGREES(ACOS((SIN($E$11/$O$2)+COS($F$11/$O$2)*SIN(X60/$O$2))/(SIN($F$11/$O$2)*COS(X60/$O$2)))))))</f>
        <v>58.087000858563634</v>
      </c>
      <c r="AA60" s="32">
        <f t="shared" si="8"/>
        <v>0.20080136639644025</v>
      </c>
    </row>
    <row r="61" spans="14:27" ht="12.75">
      <c r="N61" s="30">
        <f t="shared" si="9"/>
        <v>22</v>
      </c>
      <c r="O61" s="34">
        <f>IF($F$9=0,IF(AND($H$9&gt;N61,$G$9&lt;N61),180,0),IF(((-SIN($E$9/$O$2)+COS($F$9/$O$2)*SIN(N61/$O$2))/(SIN($F$9/$O$2)*COS(N61/$O$2)))&gt;1,0,IF(((-SIN($E$9/$O$2)+COS($F$9/$O$2)*SIN(N61/$O$2))/(SIN($F$9/$O$2)*COS(N61/$O$2)))&lt;-1,180,IF(((-SIN($E$9/$O$2)+COS($F$9/$O$2)*SIN(N61/$O$2))/(SIN($F$9/$O$2)*COS(N61/$O$2)))=-1,180,(IF(((-SIN($E$9/$O$2)+COS($F$9/$O$2)*SIN(N61/$O$2))/(SIN($F$9/$O$2)*COS(N61/$O$2)))=1,0,DEGREES(ACOS((-SIN($E$9/$O$2)+COS($F$9/$O$2)*SIN(N61/$O$2))/(SIN($F$9/$O$2)*COS(N61/$O$2))))))))))</f>
        <v>103.06551669537393</v>
      </c>
      <c r="P61" s="34">
        <f>IF($F$9=0,0,IF(OR(((SIN($E$9/$O$2)+COS($F$9/$O$2)*SIN(N61/$O$2))/(SIN($F$9/$O$2)*COS(N61/$O$2)))&gt;1,((SIN($E$9/$O$2)+COS($F$9/$O$2)*SIN(N61/$O$2))/(SIN($F$9/$O$2)*COS(N61/$O$2)))&lt;-1),0,IF(((SIN($E$9/$O$2)+COS($F$9/$O$2)*SIN(N61/$O$2))/(SIN($F$9/$O$2)*COS(N61/$O$2)))=1,0,DEGREES(ACOS((SIN($E$9/$O$2)+COS($F$9/$O$2)*SIN(N61/$O$2))/(SIN($F$9/$O$2)*COS(N61/$O$2)))))))</f>
        <v>46.16415340778931</v>
      </c>
      <c r="Q61" s="32">
        <f t="shared" si="6"/>
        <v>0.3161186849310257</v>
      </c>
      <c r="S61" s="30">
        <f t="shared" si="10"/>
        <v>22</v>
      </c>
      <c r="T61" s="34">
        <f>IF($F$10=0,IF(AND($H$10&gt;S61,$G$10&lt;S61),180,0),IF(((-SIN($E$10/$O$2)+COS($F$10/$O$2)*SIN(S61/$O$2))/(SIN($F$10/$O$2)*COS(S61/$O$2)))&gt;1,0,IF(((-SIN($E$10/$O$2)+COS($F$10/$O$2)*SIN(S61/$O$2))/(SIN($F$10/$O$2)*COS(S61/$O$2)))&lt;-1,180,IF(((-SIN($E$10/$O$2)+COS($F$10/$O$2)*SIN(S61/$O$2))/(SIN($F$10/$O$2)*COS(S61/$O$2)))=-1,180,(IF(((-SIN($E$10/$O$2)+COS($F$10/$O$2)*SIN(S61/$O$2))/(SIN($F$10/$O$2)*COS(S61/$O$2)))=1,0,DEGREES(ACOS((-SIN($E$10/$O$2)+COS($F$10/$O$2)*SIN(S61/$O$2))/(SIN($F$10/$O$2)*COS(S61/$O$2))))))))))</f>
        <v>98.97463981704618</v>
      </c>
      <c r="U61" s="36">
        <f>IF($F$10=0,0,IF(OR(((SIN($E$10/$O$2)+COS($F$10/$O$2)*SIN(S61/$O$2))/(SIN($F$10/$O$2)*COS(S61/$O$2)))&gt;1,((SIN($E$10/$O$2)+COS($F$10/$O$2)*SIN(S61/$O$2))/(SIN($F$10/$O$2)*COS(S61/$O$2)))&lt;-1),0,IF(((SIN($E$10/$O$2)+COS($F$10/$O$2)*SIN(S61/$O$2))/(SIN($F$10/$O$2)*COS(S61/$O$2)))=1,0,DEGREES(ACOS((SIN($E$10/$O$2)+COS($F$10/$O$2)*SIN(S61/$O$2))/(SIN($F$10/$O$2)*COS(S61/$O$2)))))))</f>
        <v>51.49910950512969</v>
      </c>
      <c r="V61" s="32">
        <f t="shared" si="7"/>
        <v>0.2637529461773139</v>
      </c>
      <c r="X61" s="30">
        <f t="shared" si="11"/>
        <v>22</v>
      </c>
      <c r="Y61" s="34">
        <f>IF($F$11=0,IF(AND($H$11&gt;X61,$G$11&lt;X61),180,0),IF(((-SIN($E$11/$O$2)+COS($F$11/$O$2)*SIN(X61/$O$2))/(SIN($F$11/$O$2)*COS(X61/$O$2)))&gt;1,0,IF(((-SIN($E$11/$O$2)+COS($F$11/$O$2)*SIN(X61/$O$2))/(SIN($F$11/$O$2)*COS(X61/$O$2)))&lt;-1,180,IF(((-SIN($E$11/$O$2)+COS($F$11/$O$2)*SIN(X61/$O$2))/(SIN($F$11/$O$2)*COS(X61/$O$2)))=-1,180,(IF(((-SIN($E$11/$O$2)+COS($F$11/$O$2)*SIN(X61/$O$2))/(SIN($F$11/$O$2)*COS(X61/$O$2)))=1,0,DEGREES(ACOS((-SIN($E$11/$O$2)+COS($F$11/$O$2)*SIN(X61/$O$2))/(SIN($F$11/$O$2)*COS(X61/$O$2))))))))))</f>
        <v>93.95610783794696</v>
      </c>
      <c r="Z61" s="36">
        <f>IF($F$11=0,0,IF(OR(((SIN($E$11/$O$2)+COS($F$11/$O$2)*SIN(X61/$O$2))/(SIN($F$11/$O$2)*COS(X61/$O$2)))&gt;1,((SIN($E$11/$O$2)+COS($F$11/$O$2)*SIN(X61/$O$2))/(SIN($F$11/$O$2)*COS(X61/$O$2)))&lt;-1),0,IF(((SIN($E$11/$O$2)+COS($F$11/$O$2)*SIN(X61/$O$2))/(SIN($F$11/$O$2)*COS(X61/$O$2)))=1,0,DEGREES(ACOS((SIN($E$11/$O$2)+COS($F$11/$O$2)*SIN(X61/$O$2))/(SIN($F$11/$O$2)*COS(X61/$O$2)))))))</f>
        <v>57.62069608951931</v>
      </c>
      <c r="AA61" s="32">
        <f t="shared" si="8"/>
        <v>0.20186339860237582</v>
      </c>
    </row>
    <row r="62" spans="14:27" ht="12.75">
      <c r="N62" s="30">
        <f t="shared" si="9"/>
        <v>22.5</v>
      </c>
      <c r="O62" s="34">
        <f>IF($F$9=0,IF(AND($H$9&gt;N62,$G$9&lt;N62),180,0),IF(((-SIN($E$9/$O$2)+COS($F$9/$O$2)*SIN(N62/$O$2))/(SIN($F$9/$O$2)*COS(N62/$O$2)))&gt;1,0,IF(((-SIN($E$9/$O$2)+COS($F$9/$O$2)*SIN(N62/$O$2))/(SIN($F$9/$O$2)*COS(N62/$O$2)))&lt;-1,180,IF(((-SIN($E$9/$O$2)+COS($F$9/$O$2)*SIN(N62/$O$2))/(SIN($F$9/$O$2)*COS(N62/$O$2)))=-1,180,(IF(((-SIN($E$9/$O$2)+COS($F$9/$O$2)*SIN(N62/$O$2))/(SIN($F$9/$O$2)*COS(N62/$O$2)))=1,0,DEGREES(ACOS((-SIN($E$9/$O$2)+COS($F$9/$O$2)*SIN(N62/$O$2))/(SIN($F$9/$O$2)*COS(N62/$O$2))))))))))</f>
        <v>102.81631971480122</v>
      </c>
      <c r="P62" s="34">
        <f>IF($F$9=0,0,IF(OR(((SIN($E$9/$O$2)+COS($F$9/$O$2)*SIN(N62/$O$2))/(SIN($F$9/$O$2)*COS(N62/$O$2)))&gt;1,((SIN($E$9/$O$2)+COS($F$9/$O$2)*SIN(N62/$O$2))/(SIN($F$9/$O$2)*COS(N62/$O$2)))&lt;-1),0,IF(((SIN($E$9/$O$2)+COS($F$9/$O$2)*SIN(N62/$O$2))/(SIN($F$9/$O$2)*COS(N62/$O$2)))=1,0,DEGREES(ACOS((SIN($E$9/$O$2)+COS($F$9/$O$2)*SIN(N62/$O$2))/(SIN($F$9/$O$2)*COS(N62/$O$2)))))))</f>
        <v>45.56344059302893</v>
      </c>
      <c r="Q62" s="32">
        <f t="shared" si="6"/>
        <v>0.31807155067651277</v>
      </c>
      <c r="S62" s="30">
        <f t="shared" si="10"/>
        <v>22.5</v>
      </c>
      <c r="T62" s="34">
        <f>IF($F$10=0,IF(AND($H$10&gt;S62,$G$10&lt;S62),180,0),IF(((-SIN($E$10/$O$2)+COS($F$10/$O$2)*SIN(S62/$O$2))/(SIN($F$10/$O$2)*COS(S62/$O$2)))&gt;1,0,IF(((-SIN($E$10/$O$2)+COS($F$10/$O$2)*SIN(S62/$O$2))/(SIN($F$10/$O$2)*COS(S62/$O$2)))&lt;-1,180,IF(((-SIN($E$10/$O$2)+COS($F$10/$O$2)*SIN(S62/$O$2))/(SIN($F$10/$O$2)*COS(S62/$O$2)))=-1,180,(IF(((-SIN($E$10/$O$2)+COS($F$10/$O$2)*SIN(S62/$O$2))/(SIN($F$10/$O$2)*COS(S62/$O$2)))=1,0,DEGREES(ACOS((-SIN($E$10/$O$2)+COS($F$10/$O$2)*SIN(S62/$O$2))/(SIN($F$10/$O$2)*COS(S62/$O$2))))))))))</f>
        <v>98.71431817383659</v>
      </c>
      <c r="U62" s="36">
        <f>IF($F$10=0,0,IF(OR(((SIN($E$10/$O$2)+COS($F$10/$O$2)*SIN(S62/$O$2))/(SIN($F$10/$O$2)*COS(S62/$O$2)))&gt;1,((SIN($E$10/$O$2)+COS($F$10/$O$2)*SIN(S62/$O$2))/(SIN($F$10/$O$2)*COS(S62/$O$2)))&lt;-1),0,IF(((SIN($E$10/$O$2)+COS($F$10/$O$2)*SIN(S62/$O$2))/(SIN($F$10/$O$2)*COS(S62/$O$2)))=1,0,DEGREES(ACOS((SIN($E$10/$O$2)+COS($F$10/$O$2)*SIN(S62/$O$2))/(SIN($F$10/$O$2)*COS(S62/$O$2)))))))</f>
        <v>50.96458091857058</v>
      </c>
      <c r="V62" s="32">
        <f t="shared" si="7"/>
        <v>0.2652763180848111</v>
      </c>
      <c r="X62" s="30">
        <f t="shared" si="11"/>
        <v>22.5</v>
      </c>
      <c r="Y62" s="34">
        <f>IF($F$11=0,IF(AND($H$11&gt;X62,$G$11&lt;X62),180,0),IF(((-SIN($E$11/$O$2)+COS($F$11/$O$2)*SIN(X62/$O$2))/(SIN($F$11/$O$2)*COS(X62/$O$2)))&gt;1,0,IF(((-SIN($E$11/$O$2)+COS($F$11/$O$2)*SIN(X62/$O$2))/(SIN($F$11/$O$2)*COS(X62/$O$2)))&lt;-1,180,IF(((-SIN($E$11/$O$2)+COS($F$11/$O$2)*SIN(X62/$O$2))/(SIN($F$11/$O$2)*COS(X62/$O$2)))=-1,180,(IF(((-SIN($E$11/$O$2)+COS($F$11/$O$2)*SIN(X62/$O$2))/(SIN($F$11/$O$2)*COS(X62/$O$2)))=1,0,DEGREES(ACOS((-SIN($E$11/$O$2)+COS($F$11/$O$2)*SIN(X62/$O$2))/(SIN($F$11/$O$2)*COS(X62/$O$2))))))))))</f>
        <v>93.68044037350646</v>
      </c>
      <c r="Z62" s="36">
        <f>IF($F$11=0,0,IF(OR(((SIN($E$11/$O$2)+COS($F$11/$O$2)*SIN(X62/$O$2))/(SIN($F$11/$O$2)*COS(X62/$O$2)))&gt;1,((SIN($E$11/$O$2)+COS($F$11/$O$2)*SIN(X62/$O$2))/(SIN($F$11/$O$2)*COS(X62/$O$2)))&lt;-1),0,IF(((SIN($E$11/$O$2)+COS($F$11/$O$2)*SIN(X62/$O$2))/(SIN($F$11/$O$2)*COS(X62/$O$2)))=1,0,DEGREES(ACOS((SIN($E$11/$O$2)+COS($F$11/$O$2)*SIN(X62/$O$2))/(SIN($F$11/$O$2)*COS(X62/$O$2)))))))</f>
        <v>57.1470709196239</v>
      </c>
      <c r="AA62" s="32">
        <f t="shared" si="8"/>
        <v>0.20296316363268088</v>
      </c>
    </row>
    <row r="63" spans="14:27" ht="12.75">
      <c r="N63" s="30">
        <f t="shared" si="9"/>
        <v>23</v>
      </c>
      <c r="O63" s="34">
        <f>IF($F$9=0,IF(AND($H$9&gt;N63,$G$9&lt;N63),180,0),IF(((-SIN($E$9/$O$2)+COS($F$9/$O$2)*SIN(N63/$O$2))/(SIN($F$9/$O$2)*COS(N63/$O$2)))&gt;1,0,IF(((-SIN($E$9/$O$2)+COS($F$9/$O$2)*SIN(N63/$O$2))/(SIN($F$9/$O$2)*COS(N63/$O$2)))&lt;-1,180,IF(((-SIN($E$9/$O$2)+COS($F$9/$O$2)*SIN(N63/$O$2))/(SIN($F$9/$O$2)*COS(N63/$O$2)))=-1,180,(IF(((-SIN($E$9/$O$2)+COS($F$9/$O$2)*SIN(N63/$O$2))/(SIN($F$9/$O$2)*COS(N63/$O$2)))=1,0,DEGREES(ACOS((-SIN($E$9/$O$2)+COS($F$9/$O$2)*SIN(N63/$O$2))/(SIN($F$9/$O$2)*COS(N63/$O$2))))))))))</f>
        <v>102.56763189044473</v>
      </c>
      <c r="P63" s="34">
        <f>IF($F$9=0,0,IF(OR(((SIN($E$9/$O$2)+COS($F$9/$O$2)*SIN(N63/$O$2))/(SIN($F$9/$O$2)*COS(N63/$O$2)))&gt;1,((SIN($E$9/$O$2)+COS($F$9/$O$2)*SIN(N63/$O$2))/(SIN($F$9/$O$2)*COS(N63/$O$2)))&lt;-1),0,IF(((SIN($E$9/$O$2)+COS($F$9/$O$2)*SIN(N63/$O$2))/(SIN($F$9/$O$2)*COS(N63/$O$2)))=1,0,DEGREES(ACOS((SIN($E$9/$O$2)+COS($F$9/$O$2)*SIN(N63/$O$2))/(SIN($F$9/$O$2)*COS(N63/$O$2)))))))</f>
        <v>44.94920278988763</v>
      </c>
      <c r="Q63" s="32">
        <f t="shared" si="6"/>
        <v>0.3201023838919839</v>
      </c>
      <c r="S63" s="30">
        <f t="shared" si="10"/>
        <v>23</v>
      </c>
      <c r="T63" s="34">
        <f>IF($F$10=0,IF(AND($H$10&gt;S63,$G$10&lt;S63),180,0),IF(((-SIN($E$10/$O$2)+COS($F$10/$O$2)*SIN(S63/$O$2))/(SIN($F$10/$O$2)*COS(S63/$O$2)))&gt;1,0,IF(((-SIN($E$10/$O$2)+COS($F$10/$O$2)*SIN(S63/$O$2))/(SIN($F$10/$O$2)*COS(S63/$O$2)))&lt;-1,180,IF(((-SIN($E$10/$O$2)+COS($F$10/$O$2)*SIN(S63/$O$2))/(SIN($F$10/$O$2)*COS(S63/$O$2)))=-1,180,(IF(((-SIN($E$10/$O$2)+COS($F$10/$O$2)*SIN(S63/$O$2))/(SIN($F$10/$O$2)*COS(S63/$O$2)))=1,0,DEGREES(ACOS((-SIN($E$10/$O$2)+COS($F$10/$O$2)*SIN(S63/$O$2))/(SIN($F$10/$O$2)*COS(S63/$O$2))))))))))</f>
        <v>98.45402039565201</v>
      </c>
      <c r="U63" s="36">
        <f>IF($F$10=0,0,IF(OR(((SIN($E$10/$O$2)+COS($F$10/$O$2)*SIN(S63/$O$2))/(SIN($F$10/$O$2)*COS(S63/$O$2)))&gt;1,((SIN($E$10/$O$2)+COS($F$10/$O$2)*SIN(S63/$O$2))/(SIN($F$10/$O$2)*COS(S63/$O$2)))&lt;-1),0,IF(((SIN($E$10/$O$2)+COS($F$10/$O$2)*SIN(S63/$O$2))/(SIN($F$10/$O$2)*COS(S63/$O$2)))=1,0,DEGREES(ACOS((SIN($E$10/$O$2)+COS($F$10/$O$2)*SIN(S63/$O$2))/(SIN($F$10/$O$2)*COS(S63/$O$2)))))))</f>
        <v>50.41983505333723</v>
      </c>
      <c r="V63" s="32">
        <f t="shared" si="7"/>
        <v>0.2668565852350821</v>
      </c>
      <c r="X63" s="30">
        <f t="shared" si="11"/>
        <v>23</v>
      </c>
      <c r="Y63" s="34">
        <f>IF($F$11=0,IF(AND($H$11&gt;X63,$G$11&lt;X63),180,0),IF(((-SIN($E$11/$O$2)+COS($F$11/$O$2)*SIN(X63/$O$2))/(SIN($F$11/$O$2)*COS(X63/$O$2)))&gt;1,0,IF(((-SIN($E$11/$O$2)+COS($F$11/$O$2)*SIN(X63/$O$2))/(SIN($F$11/$O$2)*COS(X63/$O$2)))&lt;-1,180,IF(((-SIN($E$11/$O$2)+COS($F$11/$O$2)*SIN(X63/$O$2))/(SIN($F$11/$O$2)*COS(X63/$O$2)))=-1,180,(IF(((-SIN($E$11/$O$2)+COS($F$11/$O$2)*SIN(X63/$O$2))/(SIN($F$11/$O$2)*COS(X63/$O$2)))=1,0,DEGREES(ACOS((-SIN($E$11/$O$2)+COS($F$11/$O$2)*SIN(X63/$O$2))/(SIN($F$11/$O$2)*COS(X63/$O$2))))))))))</f>
        <v>93.40418967790298</v>
      </c>
      <c r="Z63" s="36">
        <f>IF($F$11=0,0,IF(OR(((SIN($E$11/$O$2)+COS($F$11/$O$2)*SIN(X63/$O$2))/(SIN($F$11/$O$2)*COS(X63/$O$2)))&gt;1,((SIN($E$11/$O$2)+COS($F$11/$O$2)*SIN(X63/$O$2))/(SIN($F$11/$O$2)*COS(X63/$O$2)))&lt;-1),0,IF(((SIN($E$11/$O$2)+COS($F$11/$O$2)*SIN(X63/$O$2))/(SIN($F$11/$O$2)*COS(X63/$O$2)))=1,0,DEGREES(ACOS((SIN($E$11/$O$2)+COS($F$11/$O$2)*SIN(X63/$O$2))/(SIN($F$11/$O$2)*COS(X63/$O$2)))))))</f>
        <v>56.665849398881505</v>
      </c>
      <c r="AA63" s="32">
        <f t="shared" si="8"/>
        <v>0.20410189043900817</v>
      </c>
    </row>
    <row r="64" spans="14:27" ht="12.75">
      <c r="N64" s="30">
        <f t="shared" si="9"/>
        <v>23.5</v>
      </c>
      <c r="O64" s="34">
        <f>IF($F$9=0,IF(AND($H$9&gt;N64,$G$9&lt;N64),180,0),IF(((-SIN($E$9/$O$2)+COS($F$9/$O$2)*SIN(N64/$O$2))/(SIN($F$9/$O$2)*COS(N64/$O$2)))&gt;1,0,IF(((-SIN($E$9/$O$2)+COS($F$9/$O$2)*SIN(N64/$O$2))/(SIN($F$9/$O$2)*COS(N64/$O$2)))&lt;-1,180,IF(((-SIN($E$9/$O$2)+COS($F$9/$O$2)*SIN(N64/$O$2))/(SIN($F$9/$O$2)*COS(N64/$O$2)))=-1,180,(IF(((-SIN($E$9/$O$2)+COS($F$9/$O$2)*SIN(N64/$O$2))/(SIN($F$9/$O$2)*COS(N64/$O$2)))=1,0,DEGREES(ACOS((-SIN($E$9/$O$2)+COS($F$9/$O$2)*SIN(N64/$O$2))/(SIN($F$9/$O$2)*COS(N64/$O$2))))))))))</f>
        <v>102.31941191760748</v>
      </c>
      <c r="P64" s="34">
        <f>IF($F$9=0,0,IF(OR(((SIN($E$9/$O$2)+COS($F$9/$O$2)*SIN(N64/$O$2))/(SIN($F$9/$O$2)*COS(N64/$O$2)))&gt;1,((SIN($E$9/$O$2)+COS($F$9/$O$2)*SIN(N64/$O$2))/(SIN($F$9/$O$2)*COS(N64/$O$2)))&lt;-1),0,IF(((SIN($E$9/$O$2)+COS($F$9/$O$2)*SIN(N64/$O$2))/(SIN($F$9/$O$2)*COS(N64/$O$2)))=1,0,DEGREES(ACOS((SIN($E$9/$O$2)+COS($F$9/$O$2)*SIN(N64/$O$2))/(SIN($F$9/$O$2)*COS(N64/$O$2)))))))</f>
        <v>44.3207529878432</v>
      </c>
      <c r="Q64" s="32">
        <f t="shared" si="6"/>
        <v>0.3222147718320238</v>
      </c>
      <c r="S64" s="30">
        <f t="shared" si="10"/>
        <v>23.5</v>
      </c>
      <c r="T64" s="34">
        <f>IF($F$10=0,IF(AND($H$10&gt;S64,$G$10&lt;S64),180,0),IF(((-SIN($E$10/$O$2)+COS($F$10/$O$2)*SIN(S64/$O$2))/(SIN($F$10/$O$2)*COS(S64/$O$2)))&gt;1,0,IF(((-SIN($E$10/$O$2)+COS($F$10/$O$2)*SIN(S64/$O$2))/(SIN($F$10/$O$2)*COS(S64/$O$2)))&lt;-1,180,IF(((-SIN($E$10/$O$2)+COS($F$10/$O$2)*SIN(S64/$O$2))/(SIN($F$10/$O$2)*COS(S64/$O$2)))=-1,180,(IF(((-SIN($E$10/$O$2)+COS($F$10/$O$2)*SIN(S64/$O$2))/(SIN($F$10/$O$2)*COS(S64/$O$2)))=1,0,DEGREES(ACOS((-SIN($E$10/$O$2)+COS($F$10/$O$2)*SIN(S64/$O$2))/(SIN($F$10/$O$2)*COS(S64/$O$2))))))))))</f>
        <v>98.19369950400164</v>
      </c>
      <c r="U64" s="36">
        <f>IF($F$10=0,0,IF(OR(((SIN($E$10/$O$2)+COS($F$10/$O$2)*SIN(S64/$O$2))/(SIN($F$10/$O$2)*COS(S64/$O$2)))&gt;1,((SIN($E$10/$O$2)+COS($F$10/$O$2)*SIN(S64/$O$2))/(SIN($F$10/$O$2)*COS(S64/$O$2)))&lt;-1),0,IF(((SIN($E$10/$O$2)+COS($F$10/$O$2)*SIN(S64/$O$2))/(SIN($F$10/$O$2)*COS(S64/$O$2)))=1,0,DEGREES(ACOS((SIN($E$10/$O$2)+COS($F$10/$O$2)*SIN(S64/$O$2))/(SIN($F$10/$O$2)*COS(S64/$O$2)))))))</f>
        <v>49.864427771648856</v>
      </c>
      <c r="V64" s="32">
        <f t="shared" si="7"/>
        <v>0.2684959540686266</v>
      </c>
      <c r="X64" s="30">
        <f t="shared" si="11"/>
        <v>23.5</v>
      </c>
      <c r="Y64" s="34">
        <f>IF($F$11=0,IF(AND($H$11&gt;X64,$G$11&lt;X64),180,0),IF(((-SIN($E$11/$O$2)+COS($F$11/$O$2)*SIN(X64/$O$2))/(SIN($F$11/$O$2)*COS(X64/$O$2)))&gt;1,0,IF(((-SIN($E$11/$O$2)+COS($F$11/$O$2)*SIN(X64/$O$2))/(SIN($F$11/$O$2)*COS(X64/$O$2)))&lt;-1,180,IF(((-SIN($E$11/$O$2)+COS($F$11/$O$2)*SIN(X64/$O$2))/(SIN($F$11/$O$2)*COS(X64/$O$2)))=-1,180,(IF(((-SIN($E$11/$O$2)+COS($F$11/$O$2)*SIN(X64/$O$2))/(SIN($F$11/$O$2)*COS(X64/$O$2)))=1,0,DEGREES(ACOS((-SIN($E$11/$O$2)+COS($F$11/$O$2)*SIN(X64/$O$2))/(SIN($F$11/$O$2)*COS(X64/$O$2))))))))))</f>
        <v>93.12730018323708</v>
      </c>
      <c r="Z64" s="36">
        <f>IF($F$11=0,0,IF(OR(((SIN($E$11/$O$2)+COS($F$11/$O$2)*SIN(X64/$O$2))/(SIN($F$11/$O$2)*COS(X64/$O$2)))&gt;1,((SIN($E$11/$O$2)+COS($F$11/$O$2)*SIN(X64/$O$2))/(SIN($F$11/$O$2)*COS(X64/$O$2)))&lt;-1),0,IF(((SIN($E$11/$O$2)+COS($F$11/$O$2)*SIN(X64/$O$2))/(SIN($F$11/$O$2)*COS(X64/$O$2)))=1,0,DEGREES(ACOS((SIN($E$11/$O$2)+COS($F$11/$O$2)*SIN(X64/$O$2))/(SIN($F$11/$O$2)*COS(X64/$O$2)))))))</f>
        <v>56.1767410449925</v>
      </c>
      <c r="AA64" s="32">
        <f t="shared" si="8"/>
        <v>0.2052808841013588</v>
      </c>
    </row>
    <row r="65" spans="14:27" ht="12.75">
      <c r="N65" s="30">
        <f t="shared" si="9"/>
        <v>24</v>
      </c>
      <c r="O65" s="34">
        <f>IF($F$9=0,IF(AND($H$9&gt;N65,$G$9&lt;N65),180,0),IF(((-SIN($E$9/$O$2)+COS($F$9/$O$2)*SIN(N65/$O$2))/(SIN($F$9/$O$2)*COS(N65/$O$2)))&gt;1,0,IF(((-SIN($E$9/$O$2)+COS($F$9/$O$2)*SIN(N65/$O$2))/(SIN($F$9/$O$2)*COS(N65/$O$2)))&lt;-1,180,IF(((-SIN($E$9/$O$2)+COS($F$9/$O$2)*SIN(N65/$O$2))/(SIN($F$9/$O$2)*COS(N65/$O$2)))=-1,180,(IF(((-SIN($E$9/$O$2)+COS($F$9/$O$2)*SIN(N65/$O$2))/(SIN($F$9/$O$2)*COS(N65/$O$2)))=1,0,DEGREES(ACOS((-SIN($E$9/$O$2)+COS($F$9/$O$2)*SIN(N65/$O$2))/(SIN($F$9/$O$2)*COS(N65/$O$2))))))))))</f>
        <v>102.07161840585765</v>
      </c>
      <c r="P65" s="34">
        <f>IF($F$9=0,0,IF(OR(((SIN($E$9/$O$2)+COS($F$9/$O$2)*SIN(N65/$O$2))/(SIN($F$9/$O$2)*COS(N65/$O$2)))&gt;1,((SIN($E$9/$O$2)+COS($F$9/$O$2)*SIN(N65/$O$2))/(SIN($F$9/$O$2)*COS(N65/$O$2)))&lt;-1),0,IF(((SIN($E$9/$O$2)+COS($F$9/$O$2)*SIN(N65/$O$2))/(SIN($F$9/$O$2)*COS(N65/$O$2)))=1,0,DEGREES(ACOS((SIN($E$9/$O$2)+COS($F$9/$O$2)*SIN(N65/$O$2))/(SIN($F$9/$O$2)*COS(N65/$O$2)))))))</f>
        <v>43.67734809163628</v>
      </c>
      <c r="Q65" s="32">
        <f t="shared" si="6"/>
        <v>0.32441261285678535</v>
      </c>
      <c r="S65" s="30">
        <f t="shared" si="10"/>
        <v>24</v>
      </c>
      <c r="T65" s="34">
        <f>IF($F$10=0,IF(AND($H$10&gt;S65,$G$10&lt;S65),180,0),IF(((-SIN($E$10/$O$2)+COS($F$10/$O$2)*SIN(S65/$O$2))/(SIN($F$10/$O$2)*COS(S65/$O$2)))&gt;1,0,IF(((-SIN($E$10/$O$2)+COS($F$10/$O$2)*SIN(S65/$O$2))/(SIN($F$10/$O$2)*COS(S65/$O$2)))&lt;-1,180,IF(((-SIN($E$10/$O$2)+COS($F$10/$O$2)*SIN(S65/$O$2))/(SIN($F$10/$O$2)*COS(S65/$O$2)))=-1,180,(IF(((-SIN($E$10/$O$2)+COS($F$10/$O$2)*SIN(S65/$O$2))/(SIN($F$10/$O$2)*COS(S65/$O$2)))=1,0,DEGREES(ACOS((-SIN($E$10/$O$2)+COS($F$10/$O$2)*SIN(S65/$O$2))/(SIN($F$10/$O$2)*COS(S65/$O$2))))))))))</f>
        <v>97.93330809213438</v>
      </c>
      <c r="U65" s="36">
        <f>IF($F$10=0,0,IF(OR(((SIN($E$10/$O$2)+COS($F$10/$O$2)*SIN(S65/$O$2))/(SIN($F$10/$O$2)*COS(S65/$O$2)))&gt;1,((SIN($E$10/$O$2)+COS($F$10/$O$2)*SIN(S65/$O$2))/(SIN($F$10/$O$2)*COS(S65/$O$2)))&lt;-1),0,IF(((SIN($E$10/$O$2)+COS($F$10/$O$2)*SIN(S65/$O$2))/(SIN($F$10/$O$2)*COS(S65/$O$2)))=1,0,DEGREES(ACOS((SIN($E$10/$O$2)+COS($F$10/$O$2)*SIN(S65/$O$2))/(SIN($F$10/$O$2)*COS(S65/$O$2)))))))</f>
        <v>49.2978855677374</v>
      </c>
      <c r="V65" s="32">
        <f t="shared" si="7"/>
        <v>0.27019679180220546</v>
      </c>
      <c r="X65" s="30">
        <f t="shared" si="11"/>
        <v>24</v>
      </c>
      <c r="Y65" s="34">
        <f>IF($F$11=0,IF(AND($H$11&gt;X65,$G$11&lt;X65),180,0),IF(((-SIN($E$11/$O$2)+COS($F$11/$O$2)*SIN(X65/$O$2))/(SIN($F$11/$O$2)*COS(X65/$O$2)))&gt;1,0,IF(((-SIN($E$11/$O$2)+COS($F$11/$O$2)*SIN(X65/$O$2))/(SIN($F$11/$O$2)*COS(X65/$O$2)))&lt;-1,180,IF(((-SIN($E$11/$O$2)+COS($F$11/$O$2)*SIN(X65/$O$2))/(SIN($F$11/$O$2)*COS(X65/$O$2)))=-1,180,(IF(((-SIN($E$11/$O$2)+COS($F$11/$O$2)*SIN(X65/$O$2))/(SIN($F$11/$O$2)*COS(X65/$O$2)))=1,0,DEGREES(ACOS((-SIN($E$11/$O$2)+COS($F$11/$O$2)*SIN(X65/$O$2))/(SIN($F$11/$O$2)*COS(X65/$O$2))))))))))</f>
        <v>92.84971543592684</v>
      </c>
      <c r="Z65" s="36">
        <f>IF($F$11=0,0,IF(OR(((SIN($E$11/$O$2)+COS($F$11/$O$2)*SIN(X65/$O$2))/(SIN($F$11/$O$2)*COS(X65/$O$2)))&gt;1,((SIN($E$11/$O$2)+COS($F$11/$O$2)*SIN(X65/$O$2))/(SIN($F$11/$O$2)*COS(X65/$O$2)))&lt;-1),0,IF(((SIN($E$11/$O$2)+COS($F$11/$O$2)*SIN(X65/$O$2))/(SIN($F$11/$O$2)*COS(X65/$O$2)))=1,0,DEGREES(ACOS((SIN($E$11/$O$2)+COS($F$11/$O$2)*SIN(X65/$O$2))/(SIN($F$11/$O$2)*COS(X65/$O$2)))))))</f>
        <v>55.679439730543926</v>
      </c>
      <c r="AA65" s="32">
        <f t="shared" si="8"/>
        <v>0.20650153169657173</v>
      </c>
    </row>
    <row r="66" spans="14:27" ht="12.75">
      <c r="N66" s="30">
        <f t="shared" si="9"/>
        <v>24.5</v>
      </c>
      <c r="O66" s="34">
        <f>IF($F$9=0,IF(AND($H$9&gt;N66,$G$9&lt;N66),180,0),IF(((-SIN($E$9/$O$2)+COS($F$9/$O$2)*SIN(N66/$O$2))/(SIN($F$9/$O$2)*COS(N66/$O$2)))&gt;1,0,IF(((-SIN($E$9/$O$2)+COS($F$9/$O$2)*SIN(N66/$O$2))/(SIN($F$9/$O$2)*COS(N66/$O$2)))&lt;-1,180,IF(((-SIN($E$9/$O$2)+COS($F$9/$O$2)*SIN(N66/$O$2))/(SIN($F$9/$O$2)*COS(N66/$O$2)))=-1,180,(IF(((-SIN($E$9/$O$2)+COS($F$9/$O$2)*SIN(N66/$O$2))/(SIN($F$9/$O$2)*COS(N66/$O$2)))=1,0,DEGREES(ACOS((-SIN($E$9/$O$2)+COS($F$9/$O$2)*SIN(N66/$O$2))/(SIN($F$9/$O$2)*COS(N66/$O$2))))))))))</f>
        <v>101.82420984332435</v>
      </c>
      <c r="P66" s="34">
        <f>IF($F$9=0,0,IF(OR(((SIN($E$9/$O$2)+COS($F$9/$O$2)*SIN(N66/$O$2))/(SIN($F$9/$O$2)*COS(N66/$O$2)))&gt;1,((SIN($E$9/$O$2)+COS($F$9/$O$2)*SIN(N66/$O$2))/(SIN($F$9/$O$2)*COS(N66/$O$2)))&lt;-1),0,IF(((SIN($E$9/$O$2)+COS($F$9/$O$2)*SIN(N66/$O$2))/(SIN($F$9/$O$2)*COS(N66/$O$2)))=1,0,DEGREES(ACOS((SIN($E$9/$O$2)+COS($F$9/$O$2)*SIN(N66/$O$2))/(SIN($F$9/$O$2)*COS(N66/$O$2)))))))</f>
        <v>43.01818218764963</v>
      </c>
      <c r="Q66" s="32">
        <f t="shared" si="6"/>
        <v>0.3267001536426374</v>
      </c>
      <c r="S66" s="30">
        <f t="shared" si="10"/>
        <v>24.5</v>
      </c>
      <c r="T66" s="34">
        <f>IF($F$10=0,IF(AND($H$10&gt;S66,$G$10&lt;S66),180,0),IF(((-SIN($E$10/$O$2)+COS($F$10/$O$2)*SIN(S66/$O$2))/(SIN($F$10/$O$2)*COS(S66/$O$2)))&gt;1,0,IF(((-SIN($E$10/$O$2)+COS($F$10/$O$2)*SIN(S66/$O$2))/(SIN($F$10/$O$2)*COS(S66/$O$2)))&lt;-1,180,IF(((-SIN($E$10/$O$2)+COS($F$10/$O$2)*SIN(S66/$O$2))/(SIN($F$10/$O$2)*COS(S66/$O$2)))=-1,180,(IF(((-SIN($E$10/$O$2)+COS($F$10/$O$2)*SIN(S66/$O$2))/(SIN($F$10/$O$2)*COS(S66/$O$2)))=1,0,DEGREES(ACOS((-SIN($E$10/$O$2)+COS($F$10/$O$2)*SIN(S66/$O$2))/(SIN($F$10/$O$2)*COS(S66/$O$2))))))))))</f>
        <v>97.67279828085297</v>
      </c>
      <c r="U66" s="36">
        <f>IF($F$10=0,0,IF(OR(((SIN($E$10/$O$2)+COS($F$10/$O$2)*SIN(S66/$O$2))/(SIN($F$10/$O$2)*COS(S66/$O$2)))&gt;1,((SIN($E$10/$O$2)+COS($F$10/$O$2)*SIN(S66/$O$2))/(SIN($F$10/$O$2)*COS(S66/$O$2)))&lt;-1),0,IF(((SIN($E$10/$O$2)+COS($F$10/$O$2)*SIN(S66/$O$2))/(SIN($F$10/$O$2)*COS(S66/$O$2)))=1,0,DEGREES(ACOS((SIN($E$10/$O$2)+COS($F$10/$O$2)*SIN(S66/$O$2))/(SIN($F$10/$O$2)*COS(S66/$O$2)))))))</f>
        <v>48.71970273533817</v>
      </c>
      <c r="V66" s="32">
        <f t="shared" si="7"/>
        <v>0.2719616419195267</v>
      </c>
      <c r="X66" s="30">
        <f t="shared" si="11"/>
        <v>24.5</v>
      </c>
      <c r="Y66" s="34">
        <f>IF($F$11=0,IF(AND($H$11&gt;X66,$G$11&lt;X66),180,0),IF(((-SIN($E$11/$O$2)+COS($F$11/$O$2)*SIN(X66/$O$2))/(SIN($F$11/$O$2)*COS(X66/$O$2)))&gt;1,0,IF(((-SIN($E$11/$O$2)+COS($F$11/$O$2)*SIN(X66/$O$2))/(SIN($F$11/$O$2)*COS(X66/$O$2)))&lt;-1,180,IF(((-SIN($E$11/$O$2)+COS($F$11/$O$2)*SIN(X66/$O$2))/(SIN($F$11/$O$2)*COS(X66/$O$2)))=-1,180,(IF(((-SIN($E$11/$O$2)+COS($F$11/$O$2)*SIN(X66/$O$2))/(SIN($F$11/$O$2)*COS(X66/$O$2)))=1,0,DEGREES(ACOS((-SIN($E$11/$O$2)+COS($F$11/$O$2)*SIN(X66/$O$2))/(SIN($F$11/$O$2)*COS(X66/$O$2))))))))))</f>
        <v>92.5713780381918</v>
      </c>
      <c r="Z66" s="36">
        <f>IF($F$11=0,0,IF(OR(((SIN($E$11/$O$2)+COS($F$11/$O$2)*SIN(X66/$O$2))/(SIN($F$11/$O$2)*COS(X66/$O$2)))&gt;1,((SIN($E$11/$O$2)+COS($F$11/$O$2)*SIN(X66/$O$2))/(SIN($F$11/$O$2)*COS(X66/$O$2)))&lt;-1),0,IF(((SIN($E$11/$O$2)+COS($F$11/$O$2)*SIN(X66/$O$2))/(SIN($F$11/$O$2)*COS(X66/$O$2)))=1,0,DEGREES(ACOS((SIN($E$11/$O$2)+COS($F$11/$O$2)*SIN(X66/$O$2))/(SIN($F$11/$O$2)*COS(X66/$O$2)))))))</f>
        <v>55.173622458622965</v>
      </c>
      <c r="AA66" s="32">
        <f t="shared" si="8"/>
        <v>0.20776530877538238</v>
      </c>
    </row>
    <row r="67" spans="14:27" ht="12.75">
      <c r="N67" s="30">
        <f t="shared" si="9"/>
        <v>25</v>
      </c>
      <c r="O67" s="34">
        <f>IF($F$9=0,IF(AND($H$9&gt;N67,$G$9&lt;N67),180,0),IF(((-SIN($E$9/$O$2)+COS($F$9/$O$2)*SIN(N67/$O$2))/(SIN($F$9/$O$2)*COS(N67/$O$2)))&gt;1,0,IF(((-SIN($E$9/$O$2)+COS($F$9/$O$2)*SIN(N67/$O$2))/(SIN($F$9/$O$2)*COS(N67/$O$2)))&lt;-1,180,IF(((-SIN($E$9/$O$2)+COS($F$9/$O$2)*SIN(N67/$O$2))/(SIN($F$9/$O$2)*COS(N67/$O$2)))=-1,180,(IF(((-SIN($E$9/$O$2)+COS($F$9/$O$2)*SIN(N67/$O$2))/(SIN($F$9/$O$2)*COS(N67/$O$2)))=1,0,DEGREES(ACOS((-SIN($E$9/$O$2)+COS($F$9/$O$2)*SIN(N67/$O$2))/(SIN($F$9/$O$2)*COS(N67/$O$2))))))))))</f>
        <v>101.57714456044849</v>
      </c>
      <c r="P67" s="34">
        <f>IF($F$9=0,0,IF(OR(((SIN($E$9/$O$2)+COS($F$9/$O$2)*SIN(N67/$O$2))/(SIN($F$9/$O$2)*COS(N67/$O$2)))&gt;1,((SIN($E$9/$O$2)+COS($F$9/$O$2)*SIN(N67/$O$2))/(SIN($F$9/$O$2)*COS(N67/$O$2)))&lt;-1),0,IF(((SIN($E$9/$O$2)+COS($F$9/$O$2)*SIN(N67/$O$2))/(SIN($F$9/$O$2)*COS(N67/$O$2)))=1,0,DEGREES(ACOS((SIN($E$9/$O$2)+COS($F$9/$O$2)*SIN(N67/$O$2))/(SIN($F$9/$O$2)*COS(N67/$O$2)))))))</f>
        <v>42.342378722723346</v>
      </c>
      <c r="Q67" s="32">
        <f t="shared" si="6"/>
        <v>0.32908203243180634</v>
      </c>
      <c r="S67" s="30">
        <f t="shared" si="10"/>
        <v>25</v>
      </c>
      <c r="T67" s="34">
        <f>IF($F$10=0,IF(AND($H$10&gt;S67,$G$10&lt;S67),180,0),IF(((-SIN($E$10/$O$2)+COS($F$10/$O$2)*SIN(S67/$O$2))/(SIN($F$10/$O$2)*COS(S67/$O$2)))&gt;1,0,IF(((-SIN($E$10/$O$2)+COS($F$10/$O$2)*SIN(S67/$O$2))/(SIN($F$10/$O$2)*COS(S67/$O$2)))&lt;-1,180,IF(((-SIN($E$10/$O$2)+COS($F$10/$O$2)*SIN(S67/$O$2))/(SIN($F$10/$O$2)*COS(S67/$O$2)))=-1,180,(IF(((-SIN($E$10/$O$2)+COS($F$10/$O$2)*SIN(S67/$O$2))/(SIN($F$10/$O$2)*COS(S67/$O$2)))=1,0,DEGREES(ACOS((-SIN($E$10/$O$2)+COS($F$10/$O$2)*SIN(S67/$O$2))/(SIN($F$10/$O$2)*COS(S67/$O$2))))))))))</f>
        <v>97.41212167312602</v>
      </c>
      <c r="U67" s="36">
        <f>IF($F$10=0,0,IF(OR(((SIN($E$10/$O$2)+COS($F$10/$O$2)*SIN(S67/$O$2))/(SIN($F$10/$O$2)*COS(S67/$O$2)))&gt;1,((SIN($E$10/$O$2)+COS($F$10/$O$2)*SIN(S67/$O$2))/(SIN($F$10/$O$2)*COS(S67/$O$2)))&lt;-1),0,IF(((SIN($E$10/$O$2)+COS($F$10/$O$2)*SIN(S67/$O$2))/(SIN($F$10/$O$2)*COS(S67/$O$2)))=1,0,DEGREES(ACOS((SIN($E$10/$O$2)+COS($F$10/$O$2)*SIN(S67/$O$2))/(SIN($F$10/$O$2)*COS(S67/$O$2)))))))</f>
        <v>48.12933817121616</v>
      </c>
      <c r="V67" s="32">
        <f t="shared" si="7"/>
        <v>0.27379324167727703</v>
      </c>
      <c r="X67" s="30">
        <f t="shared" si="11"/>
        <v>25</v>
      </c>
      <c r="Y67" s="34">
        <f>IF($F$11=0,IF(AND($H$11&gt;X67,$G$11&lt;X67),180,0),IF(((-SIN($E$11/$O$2)+COS($F$11/$O$2)*SIN(X67/$O$2))/(SIN($F$11/$O$2)*COS(X67/$O$2)))&gt;1,0,IF(((-SIN($E$11/$O$2)+COS($F$11/$O$2)*SIN(X67/$O$2))/(SIN($F$11/$O$2)*COS(X67/$O$2)))&lt;-1,180,IF(((-SIN($E$11/$O$2)+COS($F$11/$O$2)*SIN(X67/$O$2))/(SIN($F$11/$O$2)*COS(X67/$O$2)))=-1,180,(IF(((-SIN($E$11/$O$2)+COS($F$11/$O$2)*SIN(X67/$O$2))/(SIN($F$11/$O$2)*COS(X67/$O$2)))=1,0,DEGREES(ACOS((-SIN($E$11/$O$2)+COS($F$11/$O$2)*SIN(X67/$O$2))/(SIN($F$11/$O$2)*COS(X67/$O$2))))))))))</f>
        <v>92.29222958735338</v>
      </c>
      <c r="Z67" s="36">
        <f>IF($F$11=0,0,IF(OR(((SIN($E$11/$O$2)+COS($F$11/$O$2)*SIN(X67/$O$2))/(SIN($F$11/$O$2)*COS(X67/$O$2)))&gt;1,((SIN($E$11/$O$2)+COS($F$11/$O$2)*SIN(X67/$O$2))/(SIN($F$11/$O$2)*COS(X67/$O$2)))&lt;-1),0,IF(((SIN($E$11/$O$2)+COS($F$11/$O$2)*SIN(X67/$O$2))/(SIN($F$11/$O$2)*COS(X67/$O$2)))=1,0,DEGREES(ACOS((SIN($E$11/$O$2)+COS($F$11/$O$2)*SIN(X67/$O$2))/(SIN($F$11/$O$2)*COS(X67/$O$2)))))))</f>
        <v>54.658948012713765</v>
      </c>
      <c r="AA67" s="32">
        <f t="shared" si="8"/>
        <v>0.20907378652577563</v>
      </c>
    </row>
    <row r="68" spans="14:27" ht="12.75">
      <c r="N68" s="30">
        <f t="shared" si="9"/>
        <v>25.5</v>
      </c>
      <c r="O68" s="34">
        <f>IF($F$9=0,IF(AND($H$9&gt;N68,$G$9&lt;N68),180,0),IF(((-SIN($E$9/$O$2)+COS($F$9/$O$2)*SIN(N68/$O$2))/(SIN($F$9/$O$2)*COS(N68/$O$2)))&gt;1,0,IF(((-SIN($E$9/$O$2)+COS($F$9/$O$2)*SIN(N68/$O$2))/(SIN($F$9/$O$2)*COS(N68/$O$2)))&lt;-1,180,IF(((-SIN($E$9/$O$2)+COS($F$9/$O$2)*SIN(N68/$O$2))/(SIN($F$9/$O$2)*COS(N68/$O$2)))=-1,180,(IF(((-SIN($E$9/$O$2)+COS($F$9/$O$2)*SIN(N68/$O$2))/(SIN($F$9/$O$2)*COS(N68/$O$2)))=1,0,DEGREES(ACOS((-SIN($E$9/$O$2)+COS($F$9/$O$2)*SIN(N68/$O$2))/(SIN($F$9/$O$2)*COS(N68/$O$2))))))))))</f>
        <v>101.33038069311033</v>
      </c>
      <c r="P68" s="34">
        <f>IF($F$9=0,0,IF(OR(((SIN($E$9/$O$2)+COS($F$9/$O$2)*SIN(N68/$O$2))/(SIN($F$9/$O$2)*COS(N68/$O$2)))&gt;1,((SIN($E$9/$O$2)+COS($F$9/$O$2)*SIN(N68/$O$2))/(SIN($F$9/$O$2)*COS(N68/$O$2)))&lt;-1),0,IF(((SIN($E$9/$O$2)+COS($F$9/$O$2)*SIN(N68/$O$2))/(SIN($F$9/$O$2)*COS(N68/$O$2)))=1,0,DEGREES(ACOS((SIN($E$9/$O$2)+COS($F$9/$O$2)*SIN(N68/$O$2))/(SIN($F$9/$O$2)*COS(N68/$O$2)))))))</f>
        <v>41.6489813711572</v>
      </c>
      <c r="Q68" s="32">
        <f t="shared" si="6"/>
        <v>0.3315633295664063</v>
      </c>
      <c r="S68" s="30">
        <f t="shared" si="10"/>
        <v>25.5</v>
      </c>
      <c r="T68" s="34">
        <f>IF($F$10=0,IF(AND($H$10&gt;S68,$G$10&lt;S68),180,0),IF(((-SIN($E$10/$O$2)+COS($F$10/$O$2)*SIN(S68/$O$2))/(SIN($F$10/$O$2)*COS(S68/$O$2)))&gt;1,0,IF(((-SIN($E$10/$O$2)+COS($F$10/$O$2)*SIN(S68/$O$2))/(SIN($F$10/$O$2)*COS(S68/$O$2)))&lt;-1,180,IF(((-SIN($E$10/$O$2)+COS($F$10/$O$2)*SIN(S68/$O$2))/(SIN($F$10/$O$2)*COS(S68/$O$2)))=-1,180,(IF(((-SIN($E$10/$O$2)+COS($F$10/$O$2)*SIN(S68/$O$2))/(SIN($F$10/$O$2)*COS(S68/$O$2)))=1,0,DEGREES(ACOS((-SIN($E$10/$O$2)+COS($F$10/$O$2)*SIN(S68/$O$2))/(SIN($F$10/$O$2)*COS(S68/$O$2))))))))))</f>
        <v>97.15122930739248</v>
      </c>
      <c r="U68" s="36">
        <f>IF($F$10=0,0,IF(OR(((SIN($E$10/$O$2)+COS($F$10/$O$2)*SIN(S68/$O$2))/(SIN($F$10/$O$2)*COS(S68/$O$2)))&gt;1,((SIN($E$10/$O$2)+COS($F$10/$O$2)*SIN(S68/$O$2))/(SIN($F$10/$O$2)*COS(S68/$O$2)))&lt;-1),0,IF(((SIN($E$10/$O$2)+COS($F$10/$O$2)*SIN(S68/$O$2))/(SIN($F$10/$O$2)*COS(S68/$O$2)))=1,0,DEGREES(ACOS((SIN($E$10/$O$2)+COS($F$10/$O$2)*SIN(S68/$O$2))/(SIN($F$10/$O$2)*COS(S68/$O$2)))))))</f>
        <v>47.52621175536459</v>
      </c>
      <c r="V68" s="32">
        <f t="shared" si="7"/>
        <v>0.2756945419557105</v>
      </c>
      <c r="X68" s="30">
        <f t="shared" si="11"/>
        <v>25.5</v>
      </c>
      <c r="Y68" s="34">
        <f>IF($F$11=0,IF(AND($H$11&gt;X68,$G$11&lt;X68),180,0),IF(((-SIN($E$11/$O$2)+COS($F$11/$O$2)*SIN(X68/$O$2))/(SIN($F$11/$O$2)*COS(X68/$O$2)))&gt;1,0,IF(((-SIN($E$11/$O$2)+COS($F$11/$O$2)*SIN(X68/$O$2))/(SIN($F$11/$O$2)*COS(X68/$O$2)))&lt;-1,180,IF(((-SIN($E$11/$O$2)+COS($F$11/$O$2)*SIN(X68/$O$2))/(SIN($F$11/$O$2)*COS(X68/$O$2)))=-1,180,(IF(((-SIN($E$11/$O$2)+COS($F$11/$O$2)*SIN(X68/$O$2))/(SIN($F$11/$O$2)*COS(X68/$O$2)))=1,0,DEGREES(ACOS((-SIN($E$11/$O$2)+COS($F$11/$O$2)*SIN(X68/$O$2))/(SIN($F$11/$O$2)*COS(X68/$O$2))))))))))</f>
        <v>92.01221061279527</v>
      </c>
      <c r="Z68" s="36">
        <f>IF($F$11=0,0,IF(OR(((SIN($E$11/$O$2)+COS($F$11/$O$2)*SIN(X68/$O$2))/(SIN($F$11/$O$2)*COS(X68/$O$2)))&gt;1,((SIN($E$11/$O$2)+COS($F$11/$O$2)*SIN(X68/$O$2))/(SIN($F$11/$O$2)*COS(X68/$O$2)))&lt;-1),0,IF(((SIN($E$11/$O$2)+COS($F$11/$O$2)*SIN(X68/$O$2))/(SIN($F$11/$O$2)*COS(X68/$O$2)))=1,0,DEGREES(ACOS((SIN($E$11/$O$2)+COS($F$11/$O$2)*SIN(X68/$O$2))/(SIN($F$11/$O$2)*COS(X68/$O$2)))))))</f>
        <v>54.135055464557226</v>
      </c>
      <c r="AA68" s="32">
        <f t="shared" si="8"/>
        <v>0.21042863971243359</v>
      </c>
    </row>
    <row r="69" spans="14:27" ht="12.75">
      <c r="N69" s="30">
        <f t="shared" si="9"/>
        <v>26</v>
      </c>
      <c r="O69" s="34">
        <f>IF($F$9=0,IF(AND($H$9&gt;N69,$G$9&lt;N69),180,0),IF(((-SIN($E$9/$O$2)+COS($F$9/$O$2)*SIN(N69/$O$2))/(SIN($F$9/$O$2)*COS(N69/$O$2)))&gt;1,0,IF(((-SIN($E$9/$O$2)+COS($F$9/$O$2)*SIN(N69/$O$2))/(SIN($F$9/$O$2)*COS(N69/$O$2)))&lt;-1,180,IF(((-SIN($E$9/$O$2)+COS($F$9/$O$2)*SIN(N69/$O$2))/(SIN($F$9/$O$2)*COS(N69/$O$2)))=-1,180,(IF(((-SIN($E$9/$O$2)+COS($F$9/$O$2)*SIN(N69/$O$2))/(SIN($F$9/$O$2)*COS(N69/$O$2)))=1,0,DEGREES(ACOS((-SIN($E$9/$O$2)+COS($F$9/$O$2)*SIN(N69/$O$2))/(SIN($F$9/$O$2)*COS(N69/$O$2))))))))))</f>
        <v>101.08387614505386</v>
      </c>
      <c r="P69" s="34">
        <f>IF($F$9=0,0,IF(OR(((SIN($E$9/$O$2)+COS($F$9/$O$2)*SIN(N69/$O$2))/(SIN($F$9/$O$2)*COS(N69/$O$2)))&gt;1,((SIN($E$9/$O$2)+COS($F$9/$O$2)*SIN(N69/$O$2))/(SIN($F$9/$O$2)*COS(N69/$O$2)))&lt;-1),0,IF(((SIN($E$9/$O$2)+COS($F$9/$O$2)*SIN(N69/$O$2))/(SIN($F$9/$O$2)*COS(N69/$O$2)))=1,0,DEGREES(ACOS((SIN($E$9/$O$2)+COS($F$9/$O$2)*SIN(N69/$O$2))/(SIN($F$9/$O$2)*COS(N69/$O$2)))))))</f>
        <v>40.93694330866471</v>
      </c>
      <c r="Q69" s="32">
        <f t="shared" si="6"/>
        <v>0.33414962686882865</v>
      </c>
      <c r="S69" s="30">
        <f t="shared" si="10"/>
        <v>26</v>
      </c>
      <c r="T69" s="34">
        <f>IF($F$10=0,IF(AND($H$10&gt;S69,$G$10&lt;S69),180,0),IF(((-SIN($E$10/$O$2)+COS($F$10/$O$2)*SIN(S69/$O$2))/(SIN($F$10/$O$2)*COS(S69/$O$2)))&gt;1,0,IF(((-SIN($E$10/$O$2)+COS($F$10/$O$2)*SIN(S69/$O$2))/(SIN($F$10/$O$2)*COS(S69/$O$2)))&lt;-1,180,IF(((-SIN($E$10/$O$2)+COS($F$10/$O$2)*SIN(S69/$O$2))/(SIN($F$10/$O$2)*COS(S69/$O$2)))=-1,180,(IF(((-SIN($E$10/$O$2)+COS($F$10/$O$2)*SIN(S69/$O$2))/(SIN($F$10/$O$2)*COS(S69/$O$2)))=1,0,DEGREES(ACOS((-SIN($E$10/$O$2)+COS($F$10/$O$2)*SIN(S69/$O$2))/(SIN($F$10/$O$2)*COS(S69/$O$2))))))))))</f>
        <v>96.89007160944837</v>
      </c>
      <c r="U69" s="36">
        <f>IF($F$10=0,0,IF(OR(((SIN($E$10/$O$2)+COS($F$10/$O$2)*SIN(S69/$O$2))/(SIN($F$10/$O$2)*COS(S69/$O$2)))&gt;1,((SIN($E$10/$O$2)+COS($F$10/$O$2)*SIN(S69/$O$2))/(SIN($F$10/$O$2)*COS(S69/$O$2)))&lt;-1),0,IF(((SIN($E$10/$O$2)+COS($F$10/$O$2)*SIN(S69/$O$2))/(SIN($F$10/$O$2)*COS(S69/$O$2)))=1,0,DEGREES(ACOS((SIN($E$10/$O$2)+COS($F$10/$O$2)*SIN(S69/$O$2))/(SIN($F$10/$O$2)*COS(S69/$O$2)))))))</f>
        <v>46.90970023666189</v>
      </c>
      <c r="V69" s="32">
        <f t="shared" si="7"/>
        <v>0.27766872984881374</v>
      </c>
      <c r="X69" s="30">
        <f t="shared" si="11"/>
        <v>26</v>
      </c>
      <c r="Y69" s="34">
        <f>IF($F$11=0,IF(AND($H$11&gt;X69,$G$11&lt;X69),180,0),IF(((-SIN($E$11/$O$2)+COS($F$11/$O$2)*SIN(X69/$O$2))/(SIN($F$11/$O$2)*COS(X69/$O$2)))&gt;1,0,IF(((-SIN($E$11/$O$2)+COS($F$11/$O$2)*SIN(X69/$O$2))/(SIN($F$11/$O$2)*COS(X69/$O$2)))&lt;-1,180,IF(((-SIN($E$11/$O$2)+COS($F$11/$O$2)*SIN(X69/$O$2))/(SIN($F$11/$O$2)*COS(X69/$O$2)))=-1,180,(IF(((-SIN($E$11/$O$2)+COS($F$11/$O$2)*SIN(X69/$O$2))/(SIN($F$11/$O$2)*COS(X69/$O$2)))=1,0,DEGREES(ACOS((-SIN($E$11/$O$2)+COS($F$11/$O$2)*SIN(X69/$O$2))/(SIN($F$11/$O$2)*COS(X69/$O$2))))))))))</f>
        <v>91.73126051041703</v>
      </c>
      <c r="Z69" s="36">
        <f>IF($F$11=0,0,IF(OR(((SIN($E$11/$O$2)+COS($F$11/$O$2)*SIN(X69/$O$2))/(SIN($F$11/$O$2)*COS(X69/$O$2)))&gt;1,((SIN($E$11/$O$2)+COS($F$11/$O$2)*SIN(X69/$O$2))/(SIN($F$11/$O$2)*COS(X69/$O$2)))&lt;-1),0,IF(((SIN($E$11/$O$2)+COS($F$11/$O$2)*SIN(X69/$O$2))/(SIN($F$11/$O$2)*COS(X69/$O$2)))=1,0,DEGREES(ACOS((SIN($E$11/$O$2)+COS($F$11/$O$2)*SIN(X69/$O$2))/(SIN($F$11/$O$2)*COS(X69/$O$2)))))))</f>
        <v>53.60156252107502</v>
      </c>
      <c r="AA69" s="32">
        <f t="shared" si="8"/>
        <v>0.21183165549634453</v>
      </c>
    </row>
    <row r="70" spans="14:27" ht="12.75">
      <c r="N70" s="30">
        <f t="shared" si="9"/>
        <v>26.5</v>
      </c>
      <c r="O70" s="34">
        <f>IF($F$9=0,IF(AND($H$9&gt;N70,$G$9&lt;N70),180,0),IF(((-SIN($E$9/$O$2)+COS($F$9/$O$2)*SIN(N70/$O$2))/(SIN($F$9/$O$2)*COS(N70/$O$2)))&gt;1,0,IF(((-SIN($E$9/$O$2)+COS($F$9/$O$2)*SIN(N70/$O$2))/(SIN($F$9/$O$2)*COS(N70/$O$2)))&lt;-1,180,IF(((-SIN($E$9/$O$2)+COS($F$9/$O$2)*SIN(N70/$O$2))/(SIN($F$9/$O$2)*COS(N70/$O$2)))=-1,180,(IF(((-SIN($E$9/$O$2)+COS($F$9/$O$2)*SIN(N70/$O$2))/(SIN($F$9/$O$2)*COS(N70/$O$2)))=1,0,DEGREES(ACOS((-SIN($E$9/$O$2)+COS($F$9/$O$2)*SIN(N70/$O$2))/(SIN($F$9/$O$2)*COS(N70/$O$2))))))))))</f>
        <v>100.83758854952417</v>
      </c>
      <c r="P70" s="34">
        <f>IF($F$9=0,0,IF(OR(((SIN($E$9/$O$2)+COS($F$9/$O$2)*SIN(N70/$O$2))/(SIN($F$9/$O$2)*COS(N70/$O$2)))&gt;1,((SIN($E$9/$O$2)+COS($F$9/$O$2)*SIN(N70/$O$2))/(SIN($F$9/$O$2)*COS(N70/$O$2)))&lt;-1),0,IF(((SIN($E$9/$O$2)+COS($F$9/$O$2)*SIN(N70/$O$2))/(SIN($F$9/$O$2)*COS(N70/$O$2)))=1,0,DEGREES(ACOS((SIN($E$9/$O$2)+COS($F$9/$O$2)*SIN(N70/$O$2))/(SIN($F$9/$O$2)*COS(N70/$O$2)))))))</f>
        <v>40.20511453762687</v>
      </c>
      <c r="Q70" s="32">
        <f t="shared" si="6"/>
        <v>0.3368470778438739</v>
      </c>
      <c r="S70" s="30">
        <f t="shared" si="10"/>
        <v>26.5</v>
      </c>
      <c r="T70" s="34">
        <f>IF($F$10=0,IF(AND($H$10&gt;S70,$G$10&lt;S70),180,0),IF(((-SIN($E$10/$O$2)+COS($F$10/$O$2)*SIN(S70/$O$2))/(SIN($F$10/$O$2)*COS(S70/$O$2)))&gt;1,0,IF(((-SIN($E$10/$O$2)+COS($F$10/$O$2)*SIN(S70/$O$2))/(SIN($F$10/$O$2)*COS(S70/$O$2)))&lt;-1,180,IF(((-SIN($E$10/$O$2)+COS($F$10/$O$2)*SIN(S70/$O$2))/(SIN($F$10/$O$2)*COS(S70/$O$2)))=-1,180,(IF(((-SIN($E$10/$O$2)+COS($F$10/$O$2)*SIN(S70/$O$2))/(SIN($F$10/$O$2)*COS(S70/$O$2)))=1,0,DEGREES(ACOS((-SIN($E$10/$O$2)+COS($F$10/$O$2)*SIN(S70/$O$2))/(SIN($F$10/$O$2)*COS(S70/$O$2))))))))))</f>
        <v>96.62859834280006</v>
      </c>
      <c r="U70" s="36">
        <f>IF($F$10=0,0,IF(OR(((SIN($E$10/$O$2)+COS($F$10/$O$2)*SIN(S70/$O$2))/(SIN($F$10/$O$2)*COS(S70/$O$2)))&gt;1,((SIN($E$10/$O$2)+COS($F$10/$O$2)*SIN(S70/$O$2))/(SIN($F$10/$O$2)*COS(S70/$O$2)))&lt;-1),0,IF(((SIN($E$10/$O$2)+COS($F$10/$O$2)*SIN(S70/$O$2))/(SIN($F$10/$O$2)*COS(S70/$O$2)))=1,0,DEGREES(ACOS((SIN($E$10/$O$2)+COS($F$10/$O$2)*SIN(S70/$O$2))/(SIN($F$10/$O$2)*COS(S70/$O$2)))))))</f>
        <v>46.279132538098835</v>
      </c>
      <c r="V70" s="32">
        <f t="shared" si="7"/>
        <v>0.27971925447056234</v>
      </c>
      <c r="X70" s="30">
        <f t="shared" si="11"/>
        <v>26.5</v>
      </c>
      <c r="Y70" s="34">
        <f>IF($F$11=0,IF(AND($H$11&gt;X70,$G$11&lt;X70),180,0),IF(((-SIN($E$11/$O$2)+COS($F$11/$O$2)*SIN(X70/$O$2))/(SIN($F$11/$O$2)*COS(X70/$O$2)))&gt;1,0,IF(((-SIN($E$11/$O$2)+COS($F$11/$O$2)*SIN(X70/$O$2))/(SIN($F$11/$O$2)*COS(X70/$O$2)))&lt;-1,180,IF(((-SIN($E$11/$O$2)+COS($F$11/$O$2)*SIN(X70/$O$2))/(SIN($F$11/$O$2)*COS(X70/$O$2)))=-1,180,(IF(((-SIN($E$11/$O$2)+COS($F$11/$O$2)*SIN(X70/$O$2))/(SIN($F$11/$O$2)*COS(X70/$O$2)))=1,0,DEGREES(ACOS((-SIN($E$11/$O$2)+COS($F$11/$O$2)*SIN(X70/$O$2))/(SIN($F$11/$O$2)*COS(X70/$O$2))))))))))</f>
        <v>91.44931747440384</v>
      </c>
      <c r="Z70" s="36">
        <f>IF($F$11=0,0,IF(OR(((SIN($E$11/$O$2)+COS($F$11/$O$2)*SIN(X70/$O$2))/(SIN($F$11/$O$2)*COS(X70/$O$2)))&gt;1,((SIN($E$11/$O$2)+COS($F$11/$O$2)*SIN(X70/$O$2))/(SIN($F$11/$O$2)*COS(X70/$O$2)))&lt;-1),0,IF(((SIN($E$11/$O$2)+COS($F$11/$O$2)*SIN(X70/$O$2))/(SIN($F$11/$O$2)*COS(X70/$O$2)))=1,0,DEGREES(ACOS((SIN($E$11/$O$2)+COS($F$11/$O$2)*SIN(X70/$O$2))/(SIN($F$11/$O$2)*COS(X70/$O$2)))))))</f>
        <v>53.05806368839538</v>
      </c>
      <c r="AA70" s="32">
        <f t="shared" si="8"/>
        <v>0.21328474325560257</v>
      </c>
    </row>
    <row r="71" spans="14:27" ht="12.75">
      <c r="N71" s="30">
        <f t="shared" si="9"/>
        <v>27</v>
      </c>
      <c r="O71" s="34">
        <f>IF($F$9=0,IF(AND($H$9&gt;N71,$G$9&lt;N71),180,0),IF(((-SIN($E$9/$O$2)+COS($F$9/$O$2)*SIN(N71/$O$2))/(SIN($F$9/$O$2)*COS(N71/$O$2)))&gt;1,0,IF(((-SIN($E$9/$O$2)+COS($F$9/$O$2)*SIN(N71/$O$2))/(SIN($F$9/$O$2)*COS(N71/$O$2)))&lt;-1,180,IF(((-SIN($E$9/$O$2)+COS($F$9/$O$2)*SIN(N71/$O$2))/(SIN($F$9/$O$2)*COS(N71/$O$2)))=-1,180,(IF(((-SIN($E$9/$O$2)+COS($F$9/$O$2)*SIN(N71/$O$2))/(SIN($F$9/$O$2)*COS(N71/$O$2)))=1,0,DEGREES(ACOS((-SIN($E$9/$O$2)+COS($F$9/$O$2)*SIN(N71/$O$2))/(SIN($F$9/$O$2)*COS(N71/$O$2))))))))))</f>
        <v>100.59147523003135</v>
      </c>
      <c r="P71" s="34">
        <f>IF($F$9=0,0,IF(OR(((SIN($E$9/$O$2)+COS($F$9/$O$2)*SIN(N71/$O$2))/(SIN($F$9/$O$2)*COS(N71/$O$2)))&gt;1,((SIN($E$9/$O$2)+COS($F$9/$O$2)*SIN(N71/$O$2))/(SIN($F$9/$O$2)*COS(N71/$O$2)))&lt;-1),0,IF(((SIN($E$9/$O$2)+COS($F$9/$O$2)*SIN(N71/$O$2))/(SIN($F$9/$O$2)*COS(N71/$O$2)))=1,0,DEGREES(ACOS((SIN($E$9/$O$2)+COS($F$9/$O$2)*SIN(N71/$O$2))/(SIN($F$9/$O$2)*COS(N71/$O$2)))))))</f>
        <v>39.45222680984267</v>
      </c>
      <c r="Q71" s="32">
        <f t="shared" si="6"/>
        <v>0.3396624912232704</v>
      </c>
      <c r="S71" s="30">
        <f t="shared" si="10"/>
        <v>27</v>
      </c>
      <c r="T71" s="34">
        <f>IF($F$10=0,IF(AND($H$10&gt;S71,$G$10&lt;S71),180,0),IF(((-SIN($E$10/$O$2)+COS($F$10/$O$2)*SIN(S71/$O$2))/(SIN($F$10/$O$2)*COS(S71/$O$2)))&gt;1,0,IF(((-SIN($E$10/$O$2)+COS($F$10/$O$2)*SIN(S71/$O$2))/(SIN($F$10/$O$2)*COS(S71/$O$2)))&lt;-1,180,IF(((-SIN($E$10/$O$2)+COS($F$10/$O$2)*SIN(S71/$O$2))/(SIN($F$10/$O$2)*COS(S71/$O$2)))=-1,180,(IF(((-SIN($E$10/$O$2)+COS($F$10/$O$2)*SIN(S71/$O$2))/(SIN($F$10/$O$2)*COS(S71/$O$2)))=1,0,DEGREES(ACOS((-SIN($E$10/$O$2)+COS($F$10/$O$2)*SIN(S71/$O$2))/(SIN($F$10/$O$2)*COS(S71/$O$2))))))))))</f>
        <v>96.36675855736148</v>
      </c>
      <c r="U71" s="36">
        <f>IF($F$10=0,0,IF(OR(((SIN($E$10/$O$2)+COS($F$10/$O$2)*SIN(S71/$O$2))/(SIN($F$10/$O$2)*COS(S71/$O$2)))&gt;1,((SIN($E$10/$O$2)+COS($F$10/$O$2)*SIN(S71/$O$2))/(SIN($F$10/$O$2)*COS(S71/$O$2)))&lt;-1),0,IF(((SIN($E$10/$O$2)+COS($F$10/$O$2)*SIN(S71/$O$2))/(SIN($F$10/$O$2)*COS(S71/$O$2)))=1,0,DEGREES(ACOS((SIN($E$10/$O$2)+COS($F$10/$O$2)*SIN(S71/$O$2))/(SIN($F$10/$O$2)*COS(S71/$O$2)))))))</f>
        <v>45.633784377400126</v>
      </c>
      <c r="V71" s="32">
        <f t="shared" si="7"/>
        <v>0.28184985655534084</v>
      </c>
      <c r="X71" s="30">
        <f t="shared" si="11"/>
        <v>27</v>
      </c>
      <c r="Y71" s="34">
        <f>IF($F$11=0,IF(AND($H$11&gt;X71,$G$11&lt;X71),180,0),IF(((-SIN($E$11/$O$2)+COS($F$11/$O$2)*SIN(X71/$O$2))/(SIN($F$11/$O$2)*COS(X71/$O$2)))&gt;1,0,IF(((-SIN($E$11/$O$2)+COS($F$11/$O$2)*SIN(X71/$O$2))/(SIN($F$11/$O$2)*COS(X71/$O$2)))&lt;-1,180,IF(((-SIN($E$11/$O$2)+COS($F$11/$O$2)*SIN(X71/$O$2))/(SIN($F$11/$O$2)*COS(X71/$O$2)))=-1,180,(IF(((-SIN($E$11/$O$2)+COS($F$11/$O$2)*SIN(X71/$O$2))/(SIN($F$11/$O$2)*COS(X71/$O$2)))=1,0,DEGREES(ACOS((-SIN($E$11/$O$2)+COS($F$11/$O$2)*SIN(X71/$O$2))/(SIN($F$11/$O$2)*COS(X71/$O$2))))))))))</f>
        <v>91.1663184261243</v>
      </c>
      <c r="Z71" s="36">
        <f>IF($F$11=0,0,IF(OR(((SIN($E$11/$O$2)+COS($F$11/$O$2)*SIN(X71/$O$2))/(SIN($F$11/$O$2)*COS(X71/$O$2)))&gt;1,((SIN($E$11/$O$2)+COS($F$11/$O$2)*SIN(X71/$O$2))/(SIN($F$11/$O$2)*COS(X71/$O$2)))&lt;-1),0,IF(((SIN($E$11/$O$2)+COS($F$11/$O$2)*SIN(X71/$O$2))/(SIN($F$11/$O$2)*COS(X71/$O$2)))=1,0,DEGREES(ACOS((SIN($E$11/$O$2)+COS($F$11/$O$2)*SIN(X71/$O$2))/(SIN($F$11/$O$2)*COS(X71/$O$2)))))))</f>
        <v>52.504128227366515</v>
      </c>
      <c r="AA71" s="32">
        <f t="shared" si="8"/>
        <v>0.2147899455486544</v>
      </c>
    </row>
    <row r="72" spans="14:27" ht="12.75">
      <c r="N72" s="30">
        <f t="shared" si="9"/>
        <v>27.5</v>
      </c>
      <c r="O72" s="34">
        <f>IF($F$9=0,IF(AND($H$9&gt;N72,$G$9&lt;N72),180,0),IF(((-SIN($E$9/$O$2)+COS($F$9/$O$2)*SIN(N72/$O$2))/(SIN($F$9/$O$2)*COS(N72/$O$2)))&gt;1,0,IF(((-SIN($E$9/$O$2)+COS($F$9/$O$2)*SIN(N72/$O$2))/(SIN($F$9/$O$2)*COS(N72/$O$2)))&lt;-1,180,IF(((-SIN($E$9/$O$2)+COS($F$9/$O$2)*SIN(N72/$O$2))/(SIN($F$9/$O$2)*COS(N72/$O$2)))=-1,180,(IF(((-SIN($E$9/$O$2)+COS($F$9/$O$2)*SIN(N72/$O$2))/(SIN($F$9/$O$2)*COS(N72/$O$2)))=1,0,DEGREES(ACOS((-SIN($E$9/$O$2)+COS($F$9/$O$2)*SIN(N72/$O$2))/(SIN($F$9/$O$2)*COS(N72/$O$2))))))))))</f>
        <v>100.34549316015027</v>
      </c>
      <c r="P72" s="34">
        <f>IF($F$9=0,0,IF(OR(((SIN($E$9/$O$2)+COS($F$9/$O$2)*SIN(N72/$O$2))/(SIN($F$9/$O$2)*COS(N72/$O$2)))&gt;1,((SIN($E$9/$O$2)+COS($F$9/$O$2)*SIN(N72/$O$2))/(SIN($F$9/$O$2)*COS(N72/$O$2)))&lt;-1),0,IF(((SIN($E$9/$O$2)+COS($F$9/$O$2)*SIN(N72/$O$2))/(SIN($F$9/$O$2)*COS(N72/$O$2)))=1,0,DEGREES(ACOS((SIN($E$9/$O$2)+COS($F$9/$O$2)*SIN(N72/$O$2))/(SIN($F$9/$O$2)*COS(N72/$O$2)))))))</f>
        <v>38.67687556211168</v>
      </c>
      <c r="Q72" s="32">
        <f t="shared" si="6"/>
        <v>0.34260343110021435</v>
      </c>
      <c r="S72" s="30">
        <f t="shared" si="10"/>
        <v>27.5</v>
      </c>
      <c r="T72" s="34">
        <f>IF($F$10=0,IF(AND($H$10&gt;S72,$G$10&lt;S72),180,0),IF(((-SIN($E$10/$O$2)+COS($F$10/$O$2)*SIN(S72/$O$2))/(SIN($F$10/$O$2)*COS(S72/$O$2)))&gt;1,0,IF(((-SIN($E$10/$O$2)+COS($F$10/$O$2)*SIN(S72/$O$2))/(SIN($F$10/$O$2)*COS(S72/$O$2)))&lt;-1,180,IF(((-SIN($E$10/$O$2)+COS($F$10/$O$2)*SIN(S72/$O$2))/(SIN($F$10/$O$2)*COS(S72/$O$2)))=-1,180,(IF(((-SIN($E$10/$O$2)+COS($F$10/$O$2)*SIN(S72/$O$2))/(SIN($F$10/$O$2)*COS(S72/$O$2)))=1,0,DEGREES(ACOS((-SIN($E$10/$O$2)+COS($F$10/$O$2)*SIN(S72/$O$2))/(SIN($F$10/$O$2)*COS(S72/$O$2))))))))))</f>
        <v>96.10450053636683</v>
      </c>
      <c r="U72" s="36">
        <f>IF($F$10=0,0,IF(OR(((SIN($E$10/$O$2)+COS($F$10/$O$2)*SIN(S72/$O$2))/(SIN($F$10/$O$2)*COS(S72/$O$2)))&gt;1,((SIN($E$10/$O$2)+COS($F$10/$O$2)*SIN(S72/$O$2))/(SIN($F$10/$O$2)*COS(S72/$O$2)))&lt;-1),0,IF(((SIN($E$10/$O$2)+COS($F$10/$O$2)*SIN(S72/$O$2))/(SIN($F$10/$O$2)*COS(S72/$O$2)))=1,0,DEGREES(ACOS((SIN($E$10/$O$2)+COS($F$10/$O$2)*SIN(S72/$O$2))/(SIN($F$10/$O$2)*COS(S72/$O$2)))))))</f>
        <v>44.97287207591659</v>
      </c>
      <c r="V72" s="32">
        <f t="shared" si="7"/>
        <v>0.2840646025580569</v>
      </c>
      <c r="X72" s="30">
        <f t="shared" si="11"/>
        <v>27.5</v>
      </c>
      <c r="Y72" s="34">
        <f>IF($F$11=0,IF(AND($H$11&gt;X72,$G$11&lt;X72),180,0),IF(((-SIN($E$11/$O$2)+COS($F$11/$O$2)*SIN(X72/$O$2))/(SIN($F$11/$O$2)*COS(X72/$O$2)))&gt;1,0,IF(((-SIN($E$11/$O$2)+COS($F$11/$O$2)*SIN(X72/$O$2))/(SIN($F$11/$O$2)*COS(X72/$O$2)))&lt;-1,180,IF(((-SIN($E$11/$O$2)+COS($F$11/$O$2)*SIN(X72/$O$2))/(SIN($F$11/$O$2)*COS(X72/$O$2)))=-1,180,(IF(((-SIN($E$11/$O$2)+COS($F$11/$O$2)*SIN(X72/$O$2))/(SIN($F$11/$O$2)*COS(X72/$O$2)))=1,0,DEGREES(ACOS((-SIN($E$11/$O$2)+COS($F$11/$O$2)*SIN(X72/$O$2))/(SIN($F$11/$O$2)*COS(X72/$O$2))))))))))</f>
        <v>90.88219893995547</v>
      </c>
      <c r="Z72" s="36">
        <f>IF($F$11=0,0,IF(OR(((SIN($E$11/$O$2)+COS($F$11/$O$2)*SIN(X72/$O$2))/(SIN($F$11/$O$2)*COS(X72/$O$2)))&gt;1,((SIN($E$11/$O$2)+COS($F$11/$O$2)*SIN(X72/$O$2))/(SIN($F$11/$O$2)*COS(X72/$O$2)))&lt;-1),0,IF(((SIN($E$11/$O$2)+COS($F$11/$O$2)*SIN(X72/$O$2))/(SIN($F$11/$O$2)*COS(X72/$O$2)))=1,0,DEGREES(ACOS((SIN($E$11/$O$2)+COS($F$11/$O$2)*SIN(X72/$O$2))/(SIN($F$11/$O$2)*COS(X72/$O$2)))))))</f>
        <v>51.939297870566826</v>
      </c>
      <c r="AA72" s="32">
        <f t="shared" si="8"/>
        <v>0.21634945038549247</v>
      </c>
    </row>
    <row r="73" spans="14:27" ht="12.75">
      <c r="N73" s="30">
        <f t="shared" si="9"/>
        <v>28</v>
      </c>
      <c r="O73" s="34">
        <f>IF($F$9=0,IF(AND($H$9&gt;N73,$G$9&lt;N73),180,0),IF(((-SIN($E$9/$O$2)+COS($F$9/$O$2)*SIN(N73/$O$2))/(SIN($F$9/$O$2)*COS(N73/$O$2)))&gt;1,0,IF(((-SIN($E$9/$O$2)+COS($F$9/$O$2)*SIN(N73/$O$2))/(SIN($F$9/$O$2)*COS(N73/$O$2)))&lt;-1,180,IF(((-SIN($E$9/$O$2)+COS($F$9/$O$2)*SIN(N73/$O$2))/(SIN($F$9/$O$2)*COS(N73/$O$2)))=-1,180,(IF(((-SIN($E$9/$O$2)+COS($F$9/$O$2)*SIN(N73/$O$2))/(SIN($F$9/$O$2)*COS(N73/$O$2)))=1,0,DEGREES(ACOS((-SIN($E$9/$O$2)+COS($F$9/$O$2)*SIN(N73/$O$2))/(SIN($F$9/$O$2)*COS(N73/$O$2))))))))))</f>
        <v>100.09959892226216</v>
      </c>
      <c r="P73" s="34">
        <f>IF($F$9=0,0,IF(OR(((SIN($E$9/$O$2)+COS($F$9/$O$2)*SIN(N73/$O$2))/(SIN($F$9/$O$2)*COS(N73/$O$2)))&gt;1,((SIN($E$9/$O$2)+COS($F$9/$O$2)*SIN(N73/$O$2))/(SIN($F$9/$O$2)*COS(N73/$O$2)))&lt;-1),0,IF(((SIN($E$9/$O$2)+COS($F$9/$O$2)*SIN(N73/$O$2))/(SIN($F$9/$O$2)*COS(N73/$O$2)))=1,0,DEGREES(ACOS((SIN($E$9/$O$2)+COS($F$9/$O$2)*SIN(N73/$O$2))/(SIN($F$9/$O$2)*COS(N73/$O$2)))))))</f>
        <v>37.87749810346787</v>
      </c>
      <c r="Q73" s="32">
        <f t="shared" si="6"/>
        <v>0.3456783378821905</v>
      </c>
      <c r="S73" s="30">
        <f t="shared" si="10"/>
        <v>28</v>
      </c>
      <c r="T73" s="34">
        <f>IF($F$10=0,IF(AND($H$10&gt;S73,$G$10&lt;S73),180,0),IF(((-SIN($E$10/$O$2)+COS($F$10/$O$2)*SIN(S73/$O$2))/(SIN($F$10/$O$2)*COS(S73/$O$2)))&gt;1,0,IF(((-SIN($E$10/$O$2)+COS($F$10/$O$2)*SIN(S73/$O$2))/(SIN($F$10/$O$2)*COS(S73/$O$2)))&lt;-1,180,IF(((-SIN($E$10/$O$2)+COS($F$10/$O$2)*SIN(S73/$O$2))/(SIN($F$10/$O$2)*COS(S73/$O$2)))=-1,180,(IF(((-SIN($E$10/$O$2)+COS($F$10/$O$2)*SIN(S73/$O$2))/(SIN($F$10/$O$2)*COS(S73/$O$2)))=1,0,DEGREES(ACOS((-SIN($E$10/$O$2)+COS($F$10/$O$2)*SIN(S73/$O$2))/(SIN($F$10/$O$2)*COS(S73/$O$2))))))))))</f>
        <v>95.84177174136228</v>
      </c>
      <c r="U73" s="36">
        <f>IF($F$10=0,0,IF(OR(((SIN($E$10/$O$2)+COS($F$10/$O$2)*SIN(S73/$O$2))/(SIN($F$10/$O$2)*COS(S73/$O$2)))&gt;1,((SIN($E$10/$O$2)+COS($F$10/$O$2)*SIN(S73/$O$2))/(SIN($F$10/$O$2)*COS(S73/$O$2)))&lt;-1),0,IF(((SIN($E$10/$O$2)+COS($F$10/$O$2)*SIN(S73/$O$2))/(SIN($F$10/$O$2)*COS(S73/$O$2)))=1,0,DEGREES(ACOS((SIN($E$10/$O$2)+COS($F$10/$O$2)*SIN(S73/$O$2))/(SIN($F$10/$O$2)*COS(S73/$O$2)))))))</f>
        <v>44.295545399665926</v>
      </c>
      <c r="V73" s="32">
        <f t="shared" si="7"/>
        <v>0.2863679241205353</v>
      </c>
      <c r="X73" s="30">
        <f t="shared" si="11"/>
        <v>28</v>
      </c>
      <c r="Y73" s="34">
        <f>IF($F$11=0,IF(AND($H$11&gt;X73,$G$11&lt;X73),180,0),IF(((-SIN($E$11/$O$2)+COS($F$11/$O$2)*SIN(X73/$O$2))/(SIN($F$11/$O$2)*COS(X73/$O$2)))&gt;1,0,IF(((-SIN($E$11/$O$2)+COS($F$11/$O$2)*SIN(X73/$O$2))/(SIN($F$11/$O$2)*COS(X73/$O$2)))&lt;-1,180,IF(((-SIN($E$11/$O$2)+COS($F$11/$O$2)*SIN(X73/$O$2))/(SIN($F$11/$O$2)*COS(X73/$O$2)))=-1,180,(IF(((-SIN($E$11/$O$2)+COS($F$11/$O$2)*SIN(X73/$O$2))/(SIN($F$11/$O$2)*COS(X73/$O$2)))=1,0,DEGREES(ACOS((-SIN($E$11/$O$2)+COS($F$11/$O$2)*SIN(X73/$O$2))/(SIN($F$11/$O$2)*COS(X73/$O$2))))))))))</f>
        <v>90.59689316582148</v>
      </c>
      <c r="Z73" s="36">
        <f>IF($F$11=0,0,IF(OR(((SIN($E$11/$O$2)+COS($F$11/$O$2)*SIN(X73/$O$2))/(SIN($F$11/$O$2)*COS(X73/$O$2)))&gt;1,((SIN($E$11/$O$2)+COS($F$11/$O$2)*SIN(X73/$O$2))/(SIN($F$11/$O$2)*COS(X73/$O$2)))&lt;-1),0,IF(((SIN($E$11/$O$2)+COS($F$11/$O$2)*SIN(X73/$O$2))/(SIN($F$11/$O$2)*COS(X73/$O$2)))=1,0,DEGREES(ACOS((SIN($E$11/$O$2)+COS($F$11/$O$2)*SIN(X73/$O$2))/(SIN($F$11/$O$2)*COS(X73/$O$2)))))))</f>
        <v>51.363084265558356</v>
      </c>
      <c r="AA73" s="32">
        <f t="shared" si="8"/>
        <v>0.2179656050014618</v>
      </c>
    </row>
    <row r="74" spans="14:27" ht="12.75">
      <c r="N74" s="30">
        <f t="shared" si="9"/>
        <v>28.5</v>
      </c>
      <c r="O74" s="34">
        <f>IF($F$9=0,IF(AND($H$9&gt;N74,$G$9&lt;N74),180,0),IF(((-SIN($E$9/$O$2)+COS($F$9/$O$2)*SIN(N74/$O$2))/(SIN($F$9/$O$2)*COS(N74/$O$2)))&gt;1,0,IF(((-SIN($E$9/$O$2)+COS($F$9/$O$2)*SIN(N74/$O$2))/(SIN($F$9/$O$2)*COS(N74/$O$2)))&lt;-1,180,IF(((-SIN($E$9/$O$2)+COS($F$9/$O$2)*SIN(N74/$O$2))/(SIN($F$9/$O$2)*COS(N74/$O$2)))=-1,180,(IF(((-SIN($E$9/$O$2)+COS($F$9/$O$2)*SIN(N74/$O$2))/(SIN($F$9/$O$2)*COS(N74/$O$2)))=1,0,DEGREES(ACOS((-SIN($E$9/$O$2)+COS($F$9/$O$2)*SIN(N74/$O$2))/(SIN($F$9/$O$2)*COS(N74/$O$2))))))))))</f>
        <v>99.85374866513851</v>
      </c>
      <c r="P74" s="34">
        <f>IF($F$9=0,0,IF(OR(((SIN($E$9/$O$2)+COS($F$9/$O$2)*SIN(N74/$O$2))/(SIN($F$9/$O$2)*COS(N74/$O$2)))&gt;1,((SIN($E$9/$O$2)+COS($F$9/$O$2)*SIN(N74/$O$2))/(SIN($F$9/$O$2)*COS(N74/$O$2)))&lt;-1),0,IF(((SIN($E$9/$O$2)+COS($F$9/$O$2)*SIN(N74/$O$2))/(SIN($F$9/$O$2)*COS(N74/$O$2)))=1,0,DEGREES(ACOS((SIN($E$9/$O$2)+COS($F$9/$O$2)*SIN(N74/$O$2))/(SIN($F$9/$O$2)*COS(N74/$O$2)))))))</f>
        <v>37.05234705174944</v>
      </c>
      <c r="Q74" s="32">
        <f t="shared" si="6"/>
        <v>0.34889667562993926</v>
      </c>
      <c r="S74" s="30">
        <f t="shared" si="10"/>
        <v>28.5</v>
      </c>
      <c r="T74" s="34">
        <f>IF($F$10=0,IF(AND($H$10&gt;S74,$G$10&lt;S74),180,0),IF(((-SIN($E$10/$O$2)+COS($F$10/$O$2)*SIN(S74/$O$2))/(SIN($F$10/$O$2)*COS(S74/$O$2)))&gt;1,0,IF(((-SIN($E$10/$O$2)+COS($F$10/$O$2)*SIN(S74/$O$2))/(SIN($F$10/$O$2)*COS(S74/$O$2)))&lt;-1,180,IF(((-SIN($E$10/$O$2)+COS($F$10/$O$2)*SIN(S74/$O$2))/(SIN($F$10/$O$2)*COS(S74/$O$2)))=-1,180,(IF(((-SIN($E$10/$O$2)+COS($F$10/$O$2)*SIN(S74/$O$2))/(SIN($F$10/$O$2)*COS(S74/$O$2)))=1,0,DEGREES(ACOS((-SIN($E$10/$O$2)+COS($F$10/$O$2)*SIN(S74/$O$2))/(SIN($F$10/$O$2)*COS(S74/$O$2))))))))))</f>
        <v>95.57851875513246</v>
      </c>
      <c r="U74" s="36">
        <f>IF($F$10=0,0,IF(OR(((SIN($E$10/$O$2)+COS($F$10/$O$2)*SIN(S74/$O$2))/(SIN($F$10/$O$2)*COS(S74/$O$2)))&gt;1,((SIN($E$10/$O$2)+COS($F$10/$O$2)*SIN(S74/$O$2))/(SIN($F$10/$O$2)*COS(S74/$O$2)))&lt;-1),0,IF(((SIN($E$10/$O$2)+COS($F$10/$O$2)*SIN(S74/$O$2))/(SIN($F$10/$O$2)*COS(S74/$O$2)))=1,0,DEGREES(ACOS((SIN($E$10/$O$2)+COS($F$10/$O$2)*SIN(S74/$O$2))/(SIN($F$10/$O$2)*COS(S74/$O$2)))))))</f>
        <v>43.60087923946674</v>
      </c>
      <c r="V74" s="32">
        <f t="shared" si="7"/>
        <v>0.28876466397592065</v>
      </c>
      <c r="X74" s="30">
        <f t="shared" si="11"/>
        <v>28.5</v>
      </c>
      <c r="Y74" s="34">
        <f>IF($F$11=0,IF(AND($H$11&gt;X74,$G$11&lt;X74),180,0),IF(((-SIN($E$11/$O$2)+COS($F$11/$O$2)*SIN(X74/$O$2))/(SIN($F$11/$O$2)*COS(X74/$O$2)))&gt;1,0,IF(((-SIN($E$11/$O$2)+COS($F$11/$O$2)*SIN(X74/$O$2))/(SIN($F$11/$O$2)*COS(X74/$O$2)))&lt;-1,180,IF(((-SIN($E$11/$O$2)+COS($F$11/$O$2)*SIN(X74/$O$2))/(SIN($F$11/$O$2)*COS(X74/$O$2)))=-1,180,(IF(((-SIN($E$11/$O$2)+COS($F$11/$O$2)*SIN(X74/$O$2))/(SIN($F$11/$O$2)*COS(X74/$O$2)))=1,0,DEGREES(ACOS((-SIN($E$11/$O$2)+COS($F$11/$O$2)*SIN(X74/$O$2))/(SIN($F$11/$O$2)*COS(X74/$O$2))))))))))</f>
        <v>90.31033374821725</v>
      </c>
      <c r="Z74" s="36">
        <f>IF($F$11=0,0,IF(OR(((SIN($E$11/$O$2)+COS($F$11/$O$2)*SIN(X74/$O$2))/(SIN($F$11/$O$2)*COS(X74/$O$2)))&gt;1,((SIN($E$11/$O$2)+COS($F$11/$O$2)*SIN(X74/$O$2))/(SIN($F$11/$O$2)*COS(X74/$O$2)))&lt;-1),0,IF(((SIN($E$11/$O$2)+COS($F$11/$O$2)*SIN(X74/$O$2))/(SIN($F$11/$O$2)*COS(X74/$O$2)))=1,0,DEGREES(ACOS((SIN($E$11/$O$2)+COS($F$11/$O$2)*SIN(X74/$O$2))/(SIN($F$11/$O$2)*COS(X74/$O$2)))))))</f>
        <v>50.77496610276462</v>
      </c>
      <c r="AA74" s="32">
        <f t="shared" si="8"/>
        <v>0.2196409313636257</v>
      </c>
    </row>
    <row r="75" spans="14:27" ht="12.75">
      <c r="N75" s="30">
        <f t="shared" si="9"/>
        <v>29</v>
      </c>
      <c r="O75" s="34">
        <f>IF($F$9=0,IF(AND($H$9&gt;N75,$G$9&lt;N75),180,0),IF(((-SIN($E$9/$O$2)+COS($F$9/$O$2)*SIN(N75/$O$2))/(SIN($F$9/$O$2)*COS(N75/$O$2)))&gt;1,0,IF(((-SIN($E$9/$O$2)+COS($F$9/$O$2)*SIN(N75/$O$2))/(SIN($F$9/$O$2)*COS(N75/$O$2)))&lt;-1,180,IF(((-SIN($E$9/$O$2)+COS($F$9/$O$2)*SIN(N75/$O$2))/(SIN($F$9/$O$2)*COS(N75/$O$2)))=-1,180,(IF(((-SIN($E$9/$O$2)+COS($F$9/$O$2)*SIN(N75/$O$2))/(SIN($F$9/$O$2)*COS(N75/$O$2)))=1,0,DEGREES(ACOS((-SIN($E$9/$O$2)+COS($F$9/$O$2)*SIN(N75/$O$2))/(SIN($F$9/$O$2)*COS(N75/$O$2))))))))))</f>
        <v>99.60789806026412</v>
      </c>
      <c r="P75" s="34">
        <f>IF($F$9=0,0,IF(OR(((SIN($E$9/$O$2)+COS($F$9/$O$2)*SIN(N75/$O$2))/(SIN($F$9/$O$2)*COS(N75/$O$2)))&gt;1,((SIN($E$9/$O$2)+COS($F$9/$O$2)*SIN(N75/$O$2))/(SIN($F$9/$O$2)*COS(N75/$O$2)))&lt;-1),0,IF(((SIN($E$9/$O$2)+COS($F$9/$O$2)*SIN(N75/$O$2))/(SIN($F$9/$O$2)*COS(N75/$O$2)))=1,0,DEGREES(ACOS((SIN($E$9/$O$2)+COS($F$9/$O$2)*SIN(N75/$O$2))/(SIN($F$9/$O$2)*COS(N75/$O$2)))))))</f>
        <v>36.19945768321926</v>
      </c>
      <c r="Q75" s="32">
        <f t="shared" si="6"/>
        <v>0.3522691132058048</v>
      </c>
      <c r="S75" s="30">
        <f t="shared" si="10"/>
        <v>29</v>
      </c>
      <c r="T75" s="34">
        <f>IF($F$10=0,IF(AND($H$10&gt;S75,$G$10&lt;S75),180,0),IF(((-SIN($E$10/$O$2)+COS($F$10/$O$2)*SIN(S75/$O$2))/(SIN($F$10/$O$2)*COS(S75/$O$2)))&gt;1,0,IF(((-SIN($E$10/$O$2)+COS($F$10/$O$2)*SIN(S75/$O$2))/(SIN($F$10/$O$2)*COS(S75/$O$2)))&lt;-1,180,IF(((-SIN($E$10/$O$2)+COS($F$10/$O$2)*SIN(S75/$O$2))/(SIN($F$10/$O$2)*COS(S75/$O$2)))=-1,180,(IF(((-SIN($E$10/$O$2)+COS($F$10/$O$2)*SIN(S75/$O$2))/(SIN($F$10/$O$2)*COS(S75/$O$2)))=1,0,DEGREES(ACOS((-SIN($E$10/$O$2)+COS($F$10/$O$2)*SIN(S75/$O$2))/(SIN($F$10/$O$2)*COS(S75/$O$2))))))))))</f>
        <v>95.31468722240879</v>
      </c>
      <c r="U75" s="36">
        <f>IF($F$10=0,0,IF(OR(((SIN($E$10/$O$2)+COS($F$10/$O$2)*SIN(S75/$O$2))/(SIN($F$10/$O$2)*COS(S75/$O$2)))&gt;1,((SIN($E$10/$O$2)+COS($F$10/$O$2)*SIN(S75/$O$2))/(SIN($F$10/$O$2)*COS(S75/$O$2)))&lt;-1),0,IF(((SIN($E$10/$O$2)+COS($F$10/$O$2)*SIN(S75/$O$2))/(SIN($F$10/$O$2)*COS(S75/$O$2)))=1,0,DEGREES(ACOS((SIN($E$10/$O$2)+COS($F$10/$O$2)*SIN(S75/$O$2))/(SIN($F$10/$O$2)*COS(S75/$O$2)))))))</f>
        <v>42.88786388969105</v>
      </c>
      <c r="V75" s="32">
        <f t="shared" si="7"/>
        <v>0.2912601296262097</v>
      </c>
      <c r="X75" s="30">
        <f t="shared" si="11"/>
        <v>29</v>
      </c>
      <c r="Y75" s="34">
        <f>IF($F$11=0,IF(AND($H$11&gt;X75,$G$11&lt;X75),180,0),IF(((-SIN($E$11/$O$2)+COS($F$11/$O$2)*SIN(X75/$O$2))/(SIN($F$11/$O$2)*COS(X75/$O$2)))&gt;1,0,IF(((-SIN($E$11/$O$2)+COS($F$11/$O$2)*SIN(X75/$O$2))/(SIN($F$11/$O$2)*COS(X75/$O$2)))&lt;-1,180,IF(((-SIN($E$11/$O$2)+COS($F$11/$O$2)*SIN(X75/$O$2))/(SIN($F$11/$O$2)*COS(X75/$O$2)))=-1,180,(IF(((-SIN($E$11/$O$2)+COS($F$11/$O$2)*SIN(X75/$O$2))/(SIN($F$11/$O$2)*COS(X75/$O$2)))=1,0,DEGREES(ACOS((-SIN($E$11/$O$2)+COS($F$11/$O$2)*SIN(X75/$O$2))/(SIN($F$11/$O$2)*COS(X75/$O$2))))))))))</f>
        <v>90.02245174147299</v>
      </c>
      <c r="Z75" s="36">
        <f>IF($F$11=0,0,IF(OR(((SIN($E$11/$O$2)+COS($F$11/$O$2)*SIN(X75/$O$2))/(SIN($F$11/$O$2)*COS(X75/$O$2)))&gt;1,((SIN($E$11/$O$2)+COS($F$11/$O$2)*SIN(X75/$O$2))/(SIN($F$11/$O$2)*COS(X75/$O$2)))&lt;-1),0,IF(((SIN($E$11/$O$2)+COS($F$11/$O$2)*SIN(X75/$O$2))/(SIN($F$11/$O$2)*COS(X75/$O$2)))=1,0,DEGREES(ACOS((SIN($E$11/$O$2)+COS($F$11/$O$2)*SIN(X75/$O$2))/(SIN($F$11/$O$2)*COS(X75/$O$2)))))))</f>
        <v>50.17438587862137</v>
      </c>
      <c r="AA75" s="32">
        <f t="shared" si="8"/>
        <v>0.221378143682509</v>
      </c>
    </row>
    <row r="76" spans="14:27" ht="12.75">
      <c r="N76" s="30">
        <f t="shared" si="9"/>
        <v>29.5</v>
      </c>
      <c r="O76" s="34">
        <f>IF($F$9=0,IF(AND($H$9&gt;N76,$G$9&lt;N76),180,0),IF(((-SIN($E$9/$O$2)+COS($F$9/$O$2)*SIN(N76/$O$2))/(SIN($F$9/$O$2)*COS(N76/$O$2)))&gt;1,0,IF(((-SIN($E$9/$O$2)+COS($F$9/$O$2)*SIN(N76/$O$2))/(SIN($F$9/$O$2)*COS(N76/$O$2)))&lt;-1,180,IF(((-SIN($E$9/$O$2)+COS($F$9/$O$2)*SIN(N76/$O$2))/(SIN($F$9/$O$2)*COS(N76/$O$2)))=-1,180,(IF(((-SIN($E$9/$O$2)+COS($F$9/$O$2)*SIN(N76/$O$2))/(SIN($F$9/$O$2)*COS(N76/$O$2)))=1,0,DEGREES(ACOS((-SIN($E$9/$O$2)+COS($F$9/$O$2)*SIN(N76/$O$2))/(SIN($F$9/$O$2)*COS(N76/$O$2))))))))))</f>
        <v>99.36200225678941</v>
      </c>
      <c r="P76" s="34">
        <f>IF($F$9=0,0,IF(OR(((SIN($E$9/$O$2)+COS($F$9/$O$2)*SIN(N76/$O$2))/(SIN($F$9/$O$2)*COS(N76/$O$2)))&gt;1,((SIN($E$9/$O$2)+COS($F$9/$O$2)*SIN(N76/$O$2))/(SIN($F$9/$O$2)*COS(N76/$O$2)))&lt;-1),0,IF(((SIN($E$9/$O$2)+COS($F$9/$O$2)*SIN(N76/$O$2))/(SIN($F$9/$O$2)*COS(N76/$O$2)))=1,0,DEGREES(ACOS((SIN($E$9/$O$2)+COS($F$9/$O$2)*SIN(N76/$O$2))/(SIN($F$9/$O$2)*COS(N76/$O$2)))))))</f>
        <v>35.31660738938172</v>
      </c>
      <c r="Q76" s="32">
        <f t="shared" si="6"/>
        <v>0.355807749263376</v>
      </c>
      <c r="S76" s="30">
        <f t="shared" si="10"/>
        <v>29.5</v>
      </c>
      <c r="T76" s="34">
        <f>IF($F$10=0,IF(AND($H$10&gt;S76,$G$10&lt;S76),180,0),IF(((-SIN($E$10/$O$2)+COS($F$10/$O$2)*SIN(S76/$O$2))/(SIN($F$10/$O$2)*COS(S76/$O$2)))&gt;1,0,IF(((-SIN($E$10/$O$2)+COS($F$10/$O$2)*SIN(S76/$O$2))/(SIN($F$10/$O$2)*COS(S76/$O$2)))&lt;-1,180,IF(((-SIN($E$10/$O$2)+COS($F$10/$O$2)*SIN(S76/$O$2))/(SIN($F$10/$O$2)*COS(S76/$O$2)))=-1,180,(IF(((-SIN($E$10/$O$2)+COS($F$10/$O$2)*SIN(S76/$O$2))/(SIN($F$10/$O$2)*COS(S76/$O$2)))=1,0,DEGREES(ACOS((-SIN($E$10/$O$2)+COS($F$10/$O$2)*SIN(S76/$O$2))/(SIN($F$10/$O$2)*COS(S76/$O$2))))))))))</f>
        <v>95.05022178819748</v>
      </c>
      <c r="U76" s="36">
        <f>IF($F$10=0,0,IF(OR(((SIN($E$10/$O$2)+COS($F$10/$O$2)*SIN(S76/$O$2))/(SIN($F$10/$O$2)*COS(S76/$O$2)))&gt;1,((SIN($E$10/$O$2)+COS($F$10/$O$2)*SIN(S76/$O$2))/(SIN($F$10/$O$2)*COS(S76/$O$2)))&lt;-1),0,IF(((SIN($E$10/$O$2)+COS($F$10/$O$2)*SIN(S76/$O$2))/(SIN($F$10/$O$2)*COS(S76/$O$2)))=1,0,DEGREES(ACOS((SIN($E$10/$O$2)+COS($F$10/$O$2)*SIN(S76/$O$2))/(SIN($F$10/$O$2)*COS(S76/$O$2)))))))</f>
        <v>42.15539362373769</v>
      </c>
      <c r="V76" s="32">
        <f t="shared" si="7"/>
        <v>0.29386015646922103</v>
      </c>
      <c r="X76" s="30">
        <f t="shared" si="11"/>
        <v>29.5</v>
      </c>
      <c r="Y76" s="34">
        <f>IF($F$11=0,IF(AND($H$11&gt;X76,$G$11&lt;X76),180,0),IF(((-SIN($E$11/$O$2)+COS($F$11/$O$2)*SIN(X76/$O$2))/(SIN($F$11/$O$2)*COS(X76/$O$2)))&gt;1,0,IF(((-SIN($E$11/$O$2)+COS($F$11/$O$2)*SIN(X76/$O$2))/(SIN($F$11/$O$2)*COS(X76/$O$2)))&lt;-1,180,IF(((-SIN($E$11/$O$2)+COS($F$11/$O$2)*SIN(X76/$O$2))/(SIN($F$11/$O$2)*COS(X76/$O$2)))=-1,180,(IF(((-SIN($E$11/$O$2)+COS($F$11/$O$2)*SIN(X76/$O$2))/(SIN($F$11/$O$2)*COS(X76/$O$2)))=1,0,DEGREES(ACOS((-SIN($E$11/$O$2)+COS($F$11/$O$2)*SIN(X76/$O$2))/(SIN($F$11/$O$2)*COS(X76/$O$2))))))))))</f>
        <v>89.73317652099871</v>
      </c>
      <c r="Z76" s="36">
        <f>IF($F$11=0,0,IF(OR(((SIN($E$11/$O$2)+COS($F$11/$O$2)*SIN(X76/$O$2))/(SIN($F$11/$O$2)*COS(X76/$O$2)))&gt;1,((SIN($E$11/$O$2)+COS($F$11/$O$2)*SIN(X76/$O$2))/(SIN($F$11/$O$2)*COS(X76/$O$2)))&lt;-1),0,IF(((SIN($E$11/$O$2)+COS($F$11/$O$2)*SIN(X76/$O$2))/(SIN($F$11/$O$2)*COS(X76/$O$2)))=1,0,DEGREES(ACOS((SIN($E$11/$O$2)+COS($F$11/$O$2)*SIN(X76/$O$2))/(SIN($F$11/$O$2)*COS(X76/$O$2)))))))</f>
        <v>49.56074623520365</v>
      </c>
      <c r="AA76" s="32">
        <f t="shared" si="8"/>
        <v>0.223180168254417</v>
      </c>
    </row>
    <row r="77" spans="14:27" ht="12.75">
      <c r="N77" s="30">
        <f t="shared" si="9"/>
        <v>30</v>
      </c>
      <c r="O77" s="34">
        <f>IF($F$9=0,IF(AND($H$9&gt;N77,$G$9&lt;N77),180,0),IF(((-SIN($E$9/$O$2)+COS($F$9/$O$2)*SIN(N77/$O$2))/(SIN($F$9/$O$2)*COS(N77/$O$2)))&gt;1,0,IF(((-SIN($E$9/$O$2)+COS($F$9/$O$2)*SIN(N77/$O$2))/(SIN($F$9/$O$2)*COS(N77/$O$2)))&lt;-1,180,IF(((-SIN($E$9/$O$2)+COS($F$9/$O$2)*SIN(N77/$O$2))/(SIN($F$9/$O$2)*COS(N77/$O$2)))=-1,180,(IF(((-SIN($E$9/$O$2)+COS($F$9/$O$2)*SIN(N77/$O$2))/(SIN($F$9/$O$2)*COS(N77/$O$2)))=1,0,DEGREES(ACOS((-SIN($E$9/$O$2)+COS($F$9/$O$2)*SIN(N77/$O$2))/(SIN($F$9/$O$2)*COS(N77/$O$2))))))))))</f>
        <v>99.11601583499731</v>
      </c>
      <c r="P77" s="34">
        <f>IF($F$9=0,0,IF(OR(((SIN($E$9/$O$2)+COS($F$9/$O$2)*SIN(N77/$O$2))/(SIN($F$9/$O$2)*COS(N77/$O$2)))&gt;1,((SIN($E$9/$O$2)+COS($F$9/$O$2)*SIN(N77/$O$2))/(SIN($F$9/$O$2)*COS(N77/$O$2)))&lt;-1),0,IF(((SIN($E$9/$O$2)+COS($F$9/$O$2)*SIN(N77/$O$2))/(SIN($F$9/$O$2)*COS(N77/$O$2)))=1,0,DEGREES(ACOS((SIN($E$9/$O$2)+COS($F$9/$O$2)*SIN(N77/$O$2))/(SIN($F$9/$O$2)*COS(N77/$O$2)))))))</f>
        <v>34.401264763918675</v>
      </c>
      <c r="Q77" s="32">
        <f t="shared" si="6"/>
        <v>0.35952639483932575</v>
      </c>
      <c r="S77" s="30">
        <f t="shared" si="10"/>
        <v>30</v>
      </c>
      <c r="T77" s="34">
        <f>IF($F$10=0,IF(AND($H$10&gt;S77,$G$10&lt;S77),180,0),IF(((-SIN($E$10/$O$2)+COS($F$10/$O$2)*SIN(S77/$O$2))/(SIN($F$10/$O$2)*COS(S77/$O$2)))&gt;1,0,IF(((-SIN($E$10/$O$2)+COS($F$10/$O$2)*SIN(S77/$O$2))/(SIN($F$10/$O$2)*COS(S77/$O$2)))&lt;-1,180,IF(((-SIN($E$10/$O$2)+COS($F$10/$O$2)*SIN(S77/$O$2))/(SIN($F$10/$O$2)*COS(S77/$O$2)))=-1,180,(IF(((-SIN($E$10/$O$2)+COS($F$10/$O$2)*SIN(S77/$O$2))/(SIN($F$10/$O$2)*COS(S77/$O$2)))=1,0,DEGREES(ACOS((-SIN($E$10/$O$2)+COS($F$10/$O$2)*SIN(S77/$O$2))/(SIN($F$10/$O$2)*COS(S77/$O$2))))))))))</f>
        <v>94.78506603355413</v>
      </c>
      <c r="U77" s="36">
        <f>IF($F$10=0,0,IF(OR(((SIN($E$10/$O$2)+COS($F$10/$O$2)*SIN(S77/$O$2))/(SIN($F$10/$O$2)*COS(S77/$O$2)))&gt;1,((SIN($E$10/$O$2)+COS($F$10/$O$2)*SIN(S77/$O$2))/(SIN($F$10/$O$2)*COS(S77/$O$2)))&lt;-1),0,IF(((SIN($E$10/$O$2)+COS($F$10/$O$2)*SIN(S77/$O$2))/(SIN($F$10/$O$2)*COS(S77/$O$2)))=1,0,DEGREES(ACOS((SIN($E$10/$O$2)+COS($F$10/$O$2)*SIN(S77/$O$2))/(SIN($F$10/$O$2)*COS(S77/$O$2)))))))</f>
        <v>41.402253184018</v>
      </c>
      <c r="V77" s="32">
        <f t="shared" si="7"/>
        <v>0.2965711824974229</v>
      </c>
      <c r="X77" s="30">
        <f t="shared" si="11"/>
        <v>30</v>
      </c>
      <c r="Y77" s="34">
        <f>IF($F$11=0,IF(AND($H$11&gt;X77,$G$11&lt;X77),180,0),IF(((-SIN($E$11/$O$2)+COS($F$11/$O$2)*SIN(X77/$O$2))/(SIN($F$11/$O$2)*COS(X77/$O$2)))&gt;1,0,IF(((-SIN($E$11/$O$2)+COS($F$11/$O$2)*SIN(X77/$O$2))/(SIN($F$11/$O$2)*COS(X77/$O$2)))&lt;-1,180,IF(((-SIN($E$11/$O$2)+COS($F$11/$O$2)*SIN(X77/$O$2))/(SIN($F$11/$O$2)*COS(X77/$O$2)))=-1,180,(IF(((-SIN($E$11/$O$2)+COS($F$11/$O$2)*SIN(X77/$O$2))/(SIN($F$11/$O$2)*COS(X77/$O$2)))=1,0,DEGREES(ACOS((-SIN($E$11/$O$2)+COS($F$11/$O$2)*SIN(X77/$O$2))/(SIN($F$11/$O$2)*COS(X77/$O$2))))))))))</f>
        <v>89.44243569022845</v>
      </c>
      <c r="Z77" s="36">
        <f>IF($F$11=0,0,IF(OR(((SIN($E$11/$O$2)+COS($F$11/$O$2)*SIN(X77/$O$2))/(SIN($F$11/$O$2)*COS(X77/$O$2)))&gt;1,((SIN($E$11/$O$2)+COS($F$11/$O$2)*SIN(X77/$O$2))/(SIN($F$11/$O$2)*COS(X77/$O$2)))&lt;-1),0,IF(((SIN($E$11/$O$2)+COS($F$11/$O$2)*SIN(X77/$O$2))/(SIN($F$11/$O$2)*COS(X77/$O$2)))=1,0,DEGREES(ACOS((SIN($E$11/$O$2)+COS($F$11/$O$2)*SIN(X77/$O$2))/(SIN($F$11/$O$2)*COS(X77/$O$2)))))))</f>
        <v>48.933405805929006</v>
      </c>
      <c r="AA77" s="32">
        <f t="shared" si="8"/>
        <v>0.2250501660238858</v>
      </c>
    </row>
    <row r="78" spans="14:27" ht="12.75">
      <c r="N78" s="30">
        <f t="shared" si="9"/>
        <v>30.5</v>
      </c>
      <c r="O78" s="34">
        <f>IF($F$9=0,IF(AND($H$9&gt;N78,$G$9&lt;N78),180,0),IF(((-SIN($E$9/$O$2)+COS($F$9/$O$2)*SIN(N78/$O$2))/(SIN($F$9/$O$2)*COS(N78/$O$2)))&gt;1,0,IF(((-SIN($E$9/$O$2)+COS($F$9/$O$2)*SIN(N78/$O$2))/(SIN($F$9/$O$2)*COS(N78/$O$2)))&lt;-1,180,IF(((-SIN($E$9/$O$2)+COS($F$9/$O$2)*SIN(N78/$O$2))/(SIN($F$9/$O$2)*COS(N78/$O$2)))=-1,180,(IF(((-SIN($E$9/$O$2)+COS($F$9/$O$2)*SIN(N78/$O$2))/(SIN($F$9/$O$2)*COS(N78/$O$2)))=1,0,DEGREES(ACOS((-SIN($E$9/$O$2)+COS($F$9/$O$2)*SIN(N78/$O$2))/(SIN($F$9/$O$2)*COS(N78/$O$2))))))))))</f>
        <v>98.86989275816295</v>
      </c>
      <c r="P78" s="34">
        <f>IF($F$9=0,0,IF(OR(((SIN($E$9/$O$2)+COS($F$9/$O$2)*SIN(N78/$O$2))/(SIN($F$9/$O$2)*COS(N78/$O$2)))&gt;1,((SIN($E$9/$O$2)+COS($F$9/$O$2)*SIN(N78/$O$2))/(SIN($F$9/$O$2)*COS(N78/$O$2)))&lt;-1),0,IF(((SIN($E$9/$O$2)+COS($F$9/$O$2)*SIN(N78/$O$2))/(SIN($F$9/$O$2)*COS(N78/$O$2)))=1,0,DEGREES(ACOS((SIN($E$9/$O$2)+COS($F$9/$O$2)*SIN(N78/$O$2))/(SIN($F$9/$O$2)*COS(N78/$O$2)))))))</f>
        <v>33.45052486553692</v>
      </c>
      <c r="Q78" s="32">
        <f t="shared" si="6"/>
        <v>0.3634409327368113</v>
      </c>
      <c r="S78" s="30">
        <f t="shared" si="10"/>
        <v>30.5</v>
      </c>
      <c r="T78" s="34">
        <f>IF($F$10=0,IF(AND($H$10&gt;S78,$G$10&lt;S78),180,0),IF(((-SIN($E$10/$O$2)+COS($F$10/$O$2)*SIN(S78/$O$2))/(SIN($F$10/$O$2)*COS(S78/$O$2)))&gt;1,0,IF(((-SIN($E$10/$O$2)+COS($F$10/$O$2)*SIN(S78/$O$2))/(SIN($F$10/$O$2)*COS(S78/$O$2)))&lt;-1,180,IF(((-SIN($E$10/$O$2)+COS($F$10/$O$2)*SIN(S78/$O$2))/(SIN($F$10/$O$2)*COS(S78/$O$2)))=-1,180,(IF(((-SIN($E$10/$O$2)+COS($F$10/$O$2)*SIN(S78/$O$2))/(SIN($F$10/$O$2)*COS(S78/$O$2)))=1,0,DEGREES(ACOS((-SIN($E$10/$O$2)+COS($F$10/$O$2)*SIN(S78/$O$2))/(SIN($F$10/$O$2)*COS(S78/$O$2))))))))))</f>
        <v>94.51916240862153</v>
      </c>
      <c r="U78" s="36">
        <f>IF($F$10=0,0,IF(OR(((SIN($E$10/$O$2)+COS($F$10/$O$2)*SIN(S78/$O$2))/(SIN($F$10/$O$2)*COS(S78/$O$2)))&gt;1,((SIN($E$10/$O$2)+COS($F$10/$O$2)*SIN(S78/$O$2))/(SIN($F$10/$O$2)*COS(S78/$O$2)))&lt;-1),0,IF(((SIN($E$10/$O$2)+COS($F$10/$O$2)*SIN(S78/$O$2))/(SIN($F$10/$O$2)*COS(S78/$O$2)))=1,0,DEGREES(ACOS((SIN($E$10/$O$2)+COS($F$10/$O$2)*SIN(S78/$O$2))/(SIN($F$10/$O$2)*COS(S78/$O$2)))))))</f>
        <v>40.62710169816996</v>
      </c>
      <c r="V78" s="32">
        <f t="shared" si="7"/>
        <v>0.2994003372802865</v>
      </c>
      <c r="X78" s="30">
        <f t="shared" si="11"/>
        <v>30.5</v>
      </c>
      <c r="Y78" s="34">
        <f>IF($F$11=0,IF(AND($H$11&gt;X78,$G$11&lt;X78),180,0),IF(((-SIN($E$11/$O$2)+COS($F$11/$O$2)*SIN(X78/$O$2))/(SIN($F$11/$O$2)*COS(X78/$O$2)))&gt;1,0,IF(((-SIN($E$11/$O$2)+COS($F$11/$O$2)*SIN(X78/$O$2))/(SIN($F$11/$O$2)*COS(X78/$O$2)))&lt;-1,180,IF(((-SIN($E$11/$O$2)+COS($F$11/$O$2)*SIN(X78/$O$2))/(SIN($F$11/$O$2)*COS(X78/$O$2)))=-1,180,(IF(((-SIN($E$11/$O$2)+COS($F$11/$O$2)*SIN(X78/$O$2))/(SIN($F$11/$O$2)*COS(X78/$O$2)))=1,0,DEGREES(ACOS((-SIN($E$11/$O$2)+COS($F$11/$O$2)*SIN(X78/$O$2))/(SIN($F$11/$O$2)*COS(X78/$O$2))))))))))</f>
        <v>89.15015498296434</v>
      </c>
      <c r="Z78" s="36">
        <f>IF($F$11=0,0,IF(OR(((SIN($E$11/$O$2)+COS($F$11/$O$2)*SIN(X78/$O$2))/(SIN($F$11/$O$2)*COS(X78/$O$2)))&gt;1,((SIN($E$11/$O$2)+COS($F$11/$O$2)*SIN(X78/$O$2))/(SIN($F$11/$O$2)*COS(X78/$O$2)))&lt;-1),0,IF(((SIN($E$11/$O$2)+COS($F$11/$O$2)*SIN(X78/$O$2))/(SIN($F$11/$O$2)*COS(X78/$O$2)))=1,0,DEGREES(ACOS((SIN($E$11/$O$2)+COS($F$11/$O$2)*SIN(X78/$O$2))/(SIN($F$11/$O$2)*COS(X78/$O$2)))))))</f>
        <v>48.29167448260114</v>
      </c>
      <c r="AA78" s="32">
        <f t="shared" si="8"/>
        <v>0.22699155833535112</v>
      </c>
    </row>
    <row r="79" spans="14:27" ht="12.75">
      <c r="N79" s="30">
        <f t="shared" si="9"/>
        <v>31</v>
      </c>
      <c r="O79" s="34">
        <f>IF($F$9=0,IF(AND($H$9&gt;N79,$G$9&lt;N79),180,0),IF(((-SIN($E$9/$O$2)+COS($F$9/$O$2)*SIN(N79/$O$2))/(SIN($F$9/$O$2)*COS(N79/$O$2)))&gt;1,0,IF(((-SIN($E$9/$O$2)+COS($F$9/$O$2)*SIN(N79/$O$2))/(SIN($F$9/$O$2)*COS(N79/$O$2)))&lt;-1,180,IF(((-SIN($E$9/$O$2)+COS($F$9/$O$2)*SIN(N79/$O$2))/(SIN($F$9/$O$2)*COS(N79/$O$2)))=-1,180,(IF(((-SIN($E$9/$O$2)+COS($F$9/$O$2)*SIN(N79/$O$2))/(SIN($F$9/$O$2)*COS(N79/$O$2)))=1,0,DEGREES(ACOS((-SIN($E$9/$O$2)+COS($F$9/$O$2)*SIN(N79/$O$2))/(SIN($F$9/$O$2)*COS(N79/$O$2))))))))))</f>
        <v>98.62358632267745</v>
      </c>
      <c r="P79" s="34">
        <f>IF($F$9=0,0,IF(OR(((SIN($E$9/$O$2)+COS($F$9/$O$2)*SIN(N79/$O$2))/(SIN($F$9/$O$2)*COS(N79/$O$2)))&gt;1,((SIN($E$9/$O$2)+COS($F$9/$O$2)*SIN(N79/$O$2))/(SIN($F$9/$O$2)*COS(N79/$O$2)))&lt;-1),0,IF(((SIN($E$9/$O$2)+COS($F$9/$O$2)*SIN(N79/$O$2))/(SIN($F$9/$O$2)*COS(N79/$O$2)))=1,0,DEGREES(ACOS((SIN($E$9/$O$2)+COS($F$9/$O$2)*SIN(N79/$O$2))/(SIN($F$9/$O$2)*COS(N79/$O$2)))))))</f>
        <v>32.461025751016116</v>
      </c>
      <c r="Q79" s="32">
        <f t="shared" si="6"/>
        <v>0.36756978095367415</v>
      </c>
      <c r="S79" s="30">
        <f t="shared" si="10"/>
        <v>31</v>
      </c>
      <c r="T79" s="34">
        <f>IF($F$10=0,IF(AND($H$10&gt;S79,$G$10&lt;S79),180,0),IF(((-SIN($E$10/$O$2)+COS($F$10/$O$2)*SIN(S79/$O$2))/(SIN($F$10/$O$2)*COS(S79/$O$2)))&gt;1,0,IF(((-SIN($E$10/$O$2)+COS($F$10/$O$2)*SIN(S79/$O$2))/(SIN($F$10/$O$2)*COS(S79/$O$2)))&lt;-1,180,IF(((-SIN($E$10/$O$2)+COS($F$10/$O$2)*SIN(S79/$O$2))/(SIN($F$10/$O$2)*COS(S79/$O$2)))=-1,180,(IF(((-SIN($E$10/$O$2)+COS($F$10/$O$2)*SIN(S79/$O$2))/(SIN($F$10/$O$2)*COS(S79/$O$2)))=1,0,DEGREES(ACOS((-SIN($E$10/$O$2)+COS($F$10/$O$2)*SIN(S79/$O$2))/(SIN($F$10/$O$2)*COS(S79/$O$2))))))))))</f>
        <v>94.2524521627343</v>
      </c>
      <c r="U79" s="36">
        <f>IF($F$10=0,0,IF(OR(((SIN($E$10/$O$2)+COS($F$10/$O$2)*SIN(S79/$O$2))/(SIN($F$10/$O$2)*COS(S79/$O$2)))&gt;1,((SIN($E$10/$O$2)+COS($F$10/$O$2)*SIN(S79/$O$2))/(SIN($F$10/$O$2)*COS(S79/$O$2)))&lt;-1),0,IF(((SIN($E$10/$O$2)+COS($F$10/$O$2)*SIN(S79/$O$2))/(SIN($F$10/$O$2)*COS(S79/$O$2)))=1,0,DEGREES(ACOS((SIN($E$10/$O$2)+COS($F$10/$O$2)*SIN(S79/$O$2))/(SIN($F$10/$O$2)*COS(S79/$O$2)))))))</f>
        <v>39.828453391579124</v>
      </c>
      <c r="V79" s="32">
        <f t="shared" si="7"/>
        <v>0.30235554872863984</v>
      </c>
      <c r="X79" s="30">
        <f t="shared" si="11"/>
        <v>31</v>
      </c>
      <c r="Y79" s="34">
        <f>IF($F$11=0,IF(AND($H$11&gt;X79,$G$11&lt;X79),180,0),IF(((-SIN($E$11/$O$2)+COS($F$11/$O$2)*SIN(X79/$O$2))/(SIN($F$11/$O$2)*COS(X79/$O$2)))&gt;1,0,IF(((-SIN($E$11/$O$2)+COS($F$11/$O$2)*SIN(X79/$O$2))/(SIN($F$11/$O$2)*COS(X79/$O$2)))&lt;-1,180,IF(((-SIN($E$11/$O$2)+COS($F$11/$O$2)*SIN(X79/$O$2))/(SIN($F$11/$O$2)*COS(X79/$O$2)))=-1,180,(IF(((-SIN($E$11/$O$2)+COS($F$11/$O$2)*SIN(X79/$O$2))/(SIN($F$11/$O$2)*COS(X79/$O$2)))=1,0,DEGREES(ACOS((-SIN($E$11/$O$2)+COS($F$11/$O$2)*SIN(X79/$O$2))/(SIN($F$11/$O$2)*COS(X79/$O$2))))))))))</f>
        <v>88.8562581607985</v>
      </c>
      <c r="Z79" s="36">
        <f>IF($F$11=0,0,IF(OR(((SIN($E$11/$O$2)+COS($F$11/$O$2)*SIN(X79/$O$2))/(SIN($F$11/$O$2)*COS(X79/$O$2)))&gt;1,((SIN($E$11/$O$2)+COS($F$11/$O$2)*SIN(X79/$O$2))/(SIN($F$11/$O$2)*COS(X79/$O$2)))&lt;-1),0,IF(((SIN($E$11/$O$2)+COS($F$11/$O$2)*SIN(X79/$O$2))/(SIN($F$11/$O$2)*COS(X79/$O$2)))=1,0,DEGREES(ACOS((SIN($E$11/$O$2)+COS($F$11/$O$2)*SIN(X79/$O$2))/(SIN($F$11/$O$2)*COS(X79/$O$2)))))))</f>
        <v>47.63480800123245</v>
      </c>
      <c r="AA79" s="32">
        <f t="shared" si="8"/>
        <v>0.22900805644203362</v>
      </c>
    </row>
    <row r="80" spans="14:27" ht="12.75">
      <c r="N80" s="30">
        <f t="shared" si="9"/>
        <v>31.5</v>
      </c>
      <c r="O80" s="34">
        <f>IF($F$9=0,IF(AND($H$9&gt;N80,$G$9&lt;N80),180,0),IF(((-SIN($E$9/$O$2)+COS($F$9/$O$2)*SIN(N80/$O$2))/(SIN($F$9/$O$2)*COS(N80/$O$2)))&gt;1,0,IF(((-SIN($E$9/$O$2)+COS($F$9/$O$2)*SIN(N80/$O$2))/(SIN($F$9/$O$2)*COS(N80/$O$2)))&lt;-1,180,IF(((-SIN($E$9/$O$2)+COS($F$9/$O$2)*SIN(N80/$O$2))/(SIN($F$9/$O$2)*COS(N80/$O$2)))=-1,180,(IF(((-SIN($E$9/$O$2)+COS($F$9/$O$2)*SIN(N80/$O$2))/(SIN($F$9/$O$2)*COS(N80/$O$2)))=1,0,DEGREES(ACOS((-SIN($E$9/$O$2)+COS($F$9/$O$2)*SIN(N80/$O$2))/(SIN($F$9/$O$2)*COS(N80/$O$2))))))))))</f>
        <v>98.37704910629998</v>
      </c>
      <c r="P80" s="34">
        <f>IF($F$9=0,0,IF(OR(((SIN($E$9/$O$2)+COS($F$9/$O$2)*SIN(N80/$O$2))/(SIN($F$9/$O$2)*COS(N80/$O$2)))&gt;1,((SIN($E$9/$O$2)+COS($F$9/$O$2)*SIN(N80/$O$2))/(SIN($F$9/$O$2)*COS(N80/$O$2)))&lt;-1),0,IF(((SIN($E$9/$O$2)+COS($F$9/$O$2)*SIN(N80/$O$2))/(SIN($F$9/$O$2)*COS(N80/$O$2)))=1,0,DEGREES(ACOS((SIN($E$9/$O$2)+COS($F$9/$O$2)*SIN(N80/$O$2))/(SIN($F$9/$O$2)*COS(N80/$O$2)))))))</f>
        <v>31.428839167396582</v>
      </c>
      <c r="Q80" s="32">
        <f t="shared" si="6"/>
        <v>0.37193449966057446</v>
      </c>
      <c r="S80" s="30">
        <f t="shared" si="10"/>
        <v>31.5</v>
      </c>
      <c r="T80" s="34">
        <f>IF($F$10=0,IF(AND($H$10&gt;S80,$G$10&lt;S80),180,0),IF(((-SIN($E$10/$O$2)+COS($F$10/$O$2)*SIN(S80/$O$2))/(SIN($F$10/$O$2)*COS(S80/$O$2)))&gt;1,0,IF(((-SIN($E$10/$O$2)+COS($F$10/$O$2)*SIN(S80/$O$2))/(SIN($F$10/$O$2)*COS(S80/$O$2)))&lt;-1,180,IF(((-SIN($E$10/$O$2)+COS($F$10/$O$2)*SIN(S80/$O$2))/(SIN($F$10/$O$2)*COS(S80/$O$2)))=-1,180,(IF(((-SIN($E$10/$O$2)+COS($F$10/$O$2)*SIN(S80/$O$2))/(SIN($F$10/$O$2)*COS(S80/$O$2)))=1,0,DEGREES(ACOS((-SIN($E$10/$O$2)+COS($F$10/$O$2)*SIN(S80/$O$2))/(SIN($F$10/$O$2)*COS(S80/$O$2))))))))))</f>
        <v>93.9848752713815</v>
      </c>
      <c r="U80" s="36">
        <f>IF($F$10=0,0,IF(OR(((SIN($E$10/$O$2)+COS($F$10/$O$2)*SIN(S80/$O$2))/(SIN($F$10/$O$2)*COS(S80/$O$2)))&gt;1,((SIN($E$10/$O$2)+COS($F$10/$O$2)*SIN(S80/$O$2))/(SIN($F$10/$O$2)*COS(S80/$O$2)))&lt;-1),0,IF(((SIN($E$10/$O$2)+COS($F$10/$O$2)*SIN(S80/$O$2))/(SIN($F$10/$O$2)*COS(S80/$O$2)))=1,0,DEGREES(ACOS((SIN($E$10/$O$2)+COS($F$10/$O$2)*SIN(S80/$O$2))/(SIN($F$10/$O$2)*COS(S80/$O$2)))))))</f>
        <v>39.00465427491369</v>
      </c>
      <c r="V80" s="32">
        <f t="shared" si="7"/>
        <v>0.30544567220259894</v>
      </c>
      <c r="X80" s="30">
        <f t="shared" si="11"/>
        <v>31.5</v>
      </c>
      <c r="Y80" s="34">
        <f>IF($F$11=0,IF(AND($H$11&gt;X80,$G$11&lt;X80),180,0),IF(((-SIN($E$11/$O$2)+COS($F$11/$O$2)*SIN(X80/$O$2))/(SIN($F$11/$O$2)*COS(X80/$O$2)))&gt;1,0,IF(((-SIN($E$11/$O$2)+COS($F$11/$O$2)*SIN(X80/$O$2))/(SIN($F$11/$O$2)*COS(X80/$O$2)))&lt;-1,180,IF(((-SIN($E$11/$O$2)+COS($F$11/$O$2)*SIN(X80/$O$2))/(SIN($F$11/$O$2)*COS(X80/$O$2)))=-1,180,(IF(((-SIN($E$11/$O$2)+COS($F$11/$O$2)*SIN(X80/$O$2))/(SIN($F$11/$O$2)*COS(X80/$O$2)))=1,0,DEGREES(ACOS((-SIN($E$11/$O$2)+COS($F$11/$O$2)*SIN(X80/$O$2))/(SIN($F$11/$O$2)*COS(X80/$O$2))))))))))</f>
        <v>88.5606669052664</v>
      </c>
      <c r="Z80" s="36">
        <f>IF($F$11=0,0,IF(OR(((SIN($E$11/$O$2)+COS($F$11/$O$2)*SIN(X80/$O$2))/(SIN($F$11/$O$2)*COS(X80/$O$2)))&gt;1,((SIN($E$11/$O$2)+COS($F$11/$O$2)*SIN(X80/$O$2))/(SIN($F$11/$O$2)*COS(X80/$O$2)))&lt;-1),0,IF(((SIN($E$11/$O$2)+COS($F$11/$O$2)*SIN(X80/$O$2))/(SIN($F$11/$O$2)*COS(X80/$O$2)))=1,0,DEGREES(ACOS((SIN($E$11/$O$2)+COS($F$11/$O$2)*SIN(X80/$O$2))/(SIN($F$11/$O$2)*COS(X80/$O$2)))))))</f>
        <v>46.96200172177215</v>
      </c>
      <c r="AA80" s="32">
        <f t="shared" si="8"/>
        <v>0.23110369546385698</v>
      </c>
    </row>
    <row r="81" spans="14:27" ht="12.75">
      <c r="N81" s="30">
        <f t="shared" si="9"/>
        <v>32</v>
      </c>
      <c r="O81" s="34">
        <f>IF($F$9=0,IF(AND($H$9&gt;N81,$G$9&lt;N81),180,0),IF(((-SIN($E$9/$O$2)+COS($F$9/$O$2)*SIN(N81/$O$2))/(SIN($F$9/$O$2)*COS(N81/$O$2)))&gt;1,0,IF(((-SIN($E$9/$O$2)+COS($F$9/$O$2)*SIN(N81/$O$2))/(SIN($F$9/$O$2)*COS(N81/$O$2)))&lt;-1,180,IF(((-SIN($E$9/$O$2)+COS($F$9/$O$2)*SIN(N81/$O$2))/(SIN($F$9/$O$2)*COS(N81/$O$2)))=-1,180,(IF(((-SIN($E$9/$O$2)+COS($F$9/$O$2)*SIN(N81/$O$2))/(SIN($F$9/$O$2)*COS(N81/$O$2)))=1,0,DEGREES(ACOS((-SIN($E$9/$O$2)+COS($F$9/$O$2)*SIN(N81/$O$2))/(SIN($F$9/$O$2)*COS(N81/$O$2))))))))))</f>
        <v>98.13023291439275</v>
      </c>
      <c r="P81" s="34">
        <f>IF($F$9=0,0,IF(OR(((SIN($E$9/$O$2)+COS($F$9/$O$2)*SIN(N81/$O$2))/(SIN($F$9/$O$2)*COS(N81/$O$2)))&gt;1,((SIN($E$9/$O$2)+COS($F$9/$O$2)*SIN(N81/$O$2))/(SIN($F$9/$O$2)*COS(N81/$O$2)))&lt;-1),0,IF(((SIN($E$9/$O$2)+COS($F$9/$O$2)*SIN(N81/$O$2))/(SIN($F$9/$O$2)*COS(N81/$O$2)))=1,0,DEGREES(ACOS((SIN($E$9/$O$2)+COS($F$9/$O$2)*SIN(N81/$O$2))/(SIN($F$9/$O$2)*COS(N81/$O$2)))))))</f>
        <v>30.34932485559984</v>
      </c>
      <c r="Q81" s="32">
        <f aca="true" t="shared" si="12" ref="Q81:Q112">IF(N81&gt;=$H$9,0,IF(AND(N81&gt;$G$9,N81&lt;$H$9),O81/180,IF(AND(N81&gt;=0,N81&lt;=$G$9),(O81-P81)/180)))</f>
        <v>0.37656060032662725</v>
      </c>
      <c r="S81" s="30">
        <f t="shared" si="10"/>
        <v>32</v>
      </c>
      <c r="T81" s="34">
        <f>IF($F$10=0,IF(AND($H$10&gt;S81,$G$10&lt;S81),180,0),IF(((-SIN($E$10/$O$2)+COS($F$10/$O$2)*SIN(S81/$O$2))/(SIN($F$10/$O$2)*COS(S81/$O$2)))&gt;1,0,IF(((-SIN($E$10/$O$2)+COS($F$10/$O$2)*SIN(S81/$O$2))/(SIN($F$10/$O$2)*COS(S81/$O$2)))&lt;-1,180,IF(((-SIN($E$10/$O$2)+COS($F$10/$O$2)*SIN(S81/$O$2))/(SIN($F$10/$O$2)*COS(S81/$O$2)))=-1,180,(IF(((-SIN($E$10/$O$2)+COS($F$10/$O$2)*SIN(S81/$O$2))/(SIN($F$10/$O$2)*COS(S81/$O$2)))=1,0,DEGREES(ACOS((-SIN($E$10/$O$2)+COS($F$10/$O$2)*SIN(S81/$O$2))/(SIN($F$10/$O$2)*COS(S81/$O$2))))))))))</f>
        <v>93.71637035980339</v>
      </c>
      <c r="U81" s="36">
        <f>IF($F$10=0,0,IF(OR(((SIN($E$10/$O$2)+COS($F$10/$O$2)*SIN(S81/$O$2))/(SIN($F$10/$O$2)*COS(S81/$O$2)))&gt;1,((SIN($E$10/$O$2)+COS($F$10/$O$2)*SIN(S81/$O$2))/(SIN($F$10/$O$2)*COS(S81/$O$2)))&lt;-1),0,IF(((SIN($E$10/$O$2)+COS($F$10/$O$2)*SIN(S81/$O$2))/(SIN($F$10/$O$2)*COS(S81/$O$2)))=1,0,DEGREES(ACOS((SIN($E$10/$O$2)+COS($F$10/$O$2)*SIN(S81/$O$2))/(SIN($F$10/$O$2)*COS(S81/$O$2)))))))</f>
        <v>38.15385372348775</v>
      </c>
      <c r="V81" s="32">
        <f aca="true" t="shared" si="13" ref="V81:V112">IF(S81&gt;=$H$10,0,IF(AND(S81&gt;$G$10,S81&lt;$H$10),T81/180,IF(AND(S81&gt;=0,S81&lt;=$G$10),(T81-U81)/180)))</f>
        <v>0.3086806479795313</v>
      </c>
      <c r="X81" s="30">
        <f t="shared" si="11"/>
        <v>32</v>
      </c>
      <c r="Y81" s="34">
        <f>IF($F$11=0,IF(AND($H$11&gt;X81,$G$11&lt;X81),180,0),IF(((-SIN($E$11/$O$2)+COS($F$11/$O$2)*SIN(X81/$O$2))/(SIN($F$11/$O$2)*COS(X81/$O$2)))&gt;1,0,IF(((-SIN($E$11/$O$2)+COS($F$11/$O$2)*SIN(X81/$O$2))/(SIN($F$11/$O$2)*COS(X81/$O$2)))&lt;-1,180,IF(((-SIN($E$11/$O$2)+COS($F$11/$O$2)*SIN(X81/$O$2))/(SIN($F$11/$O$2)*COS(X81/$O$2)))=-1,180,(IF(((-SIN($E$11/$O$2)+COS($F$11/$O$2)*SIN(X81/$O$2))/(SIN($F$11/$O$2)*COS(X81/$O$2)))=1,0,DEGREES(ACOS((-SIN($E$11/$O$2)+COS($F$11/$O$2)*SIN(X81/$O$2))/(SIN($F$11/$O$2)*COS(X81/$O$2))))))))))</f>
        <v>88.2633007043594</v>
      </c>
      <c r="Z81" s="36">
        <f>IF($F$11=0,0,IF(OR(((SIN($E$11/$O$2)+COS($F$11/$O$2)*SIN(X81/$O$2))/(SIN($F$11/$O$2)*COS(X81/$O$2)))&gt;1,((SIN($E$11/$O$2)+COS($F$11/$O$2)*SIN(X81/$O$2))/(SIN($F$11/$O$2)*COS(X81/$O$2)))&lt;-1),0,IF(((SIN($E$11/$O$2)+COS($F$11/$O$2)*SIN(X81/$O$2))/(SIN($F$11/$O$2)*COS(X81/$O$2)))=1,0,DEGREES(ACOS((SIN($E$11/$O$2)+COS($F$11/$O$2)*SIN(X81/$O$2))/(SIN($F$11/$O$2)*COS(X81/$O$2)))))))</f>
        <v>46.272383448743085</v>
      </c>
      <c r="AA81" s="32">
        <f aca="true" t="shared" si="14" ref="AA81:AA112">IF(X81&gt;=$H$11,0,IF(AND(X81&gt;$G$11,X81&lt;$H$11),Y81/180,IF(AND(X81&gt;=0,X81&lt;=$G$11),(Y81-Z81)/180)))</f>
        <v>0.23328287364231284</v>
      </c>
    </row>
    <row r="82" spans="14:27" ht="12.75">
      <c r="N82" s="30">
        <f aca="true" t="shared" si="15" ref="N82:N113">N81+$M$16</f>
        <v>32.5</v>
      </c>
      <c r="O82" s="34">
        <f>IF($F$9=0,IF(AND($H$9&gt;N82,$G$9&lt;N82),180,0),IF(((-SIN($E$9/$O$2)+COS($F$9/$O$2)*SIN(N82/$O$2))/(SIN($F$9/$O$2)*COS(N82/$O$2)))&gt;1,0,IF(((-SIN($E$9/$O$2)+COS($F$9/$O$2)*SIN(N82/$O$2))/(SIN($F$9/$O$2)*COS(N82/$O$2)))&lt;-1,180,IF(((-SIN($E$9/$O$2)+COS($F$9/$O$2)*SIN(N82/$O$2))/(SIN($F$9/$O$2)*COS(N82/$O$2)))=-1,180,(IF(((-SIN($E$9/$O$2)+COS($F$9/$O$2)*SIN(N82/$O$2))/(SIN($F$9/$O$2)*COS(N82/$O$2)))=1,0,DEGREES(ACOS((-SIN($E$9/$O$2)+COS($F$9/$O$2)*SIN(N82/$O$2))/(SIN($F$9/$O$2)*COS(N82/$O$2))))))))))</f>
        <v>97.88308872398589</v>
      </c>
      <c r="P82" s="34">
        <f>IF($F$9=0,0,IF(OR(((SIN($E$9/$O$2)+COS($F$9/$O$2)*SIN(N82/$O$2))/(SIN($F$9/$O$2)*COS(N82/$O$2)))&gt;1,((SIN($E$9/$O$2)+COS($F$9/$O$2)*SIN(N82/$O$2))/(SIN($F$9/$O$2)*COS(N82/$O$2)))&lt;-1),0,IF(((SIN($E$9/$O$2)+COS($F$9/$O$2)*SIN(N82/$O$2))/(SIN($F$9/$O$2)*COS(N82/$O$2)))=1,0,DEGREES(ACOS((SIN($E$9/$O$2)+COS($F$9/$O$2)*SIN(N82/$O$2))/(SIN($F$9/$O$2)*COS(N82/$O$2)))))))</f>
        <v>29.216932406701872</v>
      </c>
      <c r="Q82" s="32">
        <f t="shared" si="12"/>
        <v>0.38147864620713345</v>
      </c>
      <c r="S82" s="30">
        <f aca="true" t="shared" si="16" ref="S82:S113">S81+$M$16</f>
        <v>32.5</v>
      </c>
      <c r="T82" s="34">
        <f>IF($F$10=0,IF(AND($H$10&gt;S82,$G$10&lt;S82),180,0),IF(((-SIN($E$10/$O$2)+COS($F$10/$O$2)*SIN(S82/$O$2))/(SIN($F$10/$O$2)*COS(S82/$O$2)))&gt;1,0,IF(((-SIN($E$10/$O$2)+COS($F$10/$O$2)*SIN(S82/$O$2))/(SIN($F$10/$O$2)*COS(S82/$O$2)))&lt;-1,180,IF(((-SIN($E$10/$O$2)+COS($F$10/$O$2)*SIN(S82/$O$2))/(SIN($F$10/$O$2)*COS(S82/$O$2)))=-1,180,(IF(((-SIN($E$10/$O$2)+COS($F$10/$O$2)*SIN(S82/$O$2))/(SIN($F$10/$O$2)*COS(S82/$O$2)))=1,0,DEGREES(ACOS((-SIN($E$10/$O$2)+COS($F$10/$O$2)*SIN(S82/$O$2))/(SIN($F$10/$O$2)*COS(S82/$O$2))))))))))</f>
        <v>93.44687462298359</v>
      </c>
      <c r="U82" s="36">
        <f>IF($F$10=0,0,IF(OR(((SIN($E$10/$O$2)+COS($F$10/$O$2)*SIN(S82/$O$2))/(SIN($F$10/$O$2)*COS(S82/$O$2)))&gt;1,((SIN($E$10/$O$2)+COS($F$10/$O$2)*SIN(S82/$O$2))/(SIN($F$10/$O$2)*COS(S82/$O$2)))&lt;-1),0,IF(((SIN($E$10/$O$2)+COS($F$10/$O$2)*SIN(S82/$O$2))/(SIN($F$10/$O$2)*COS(S82/$O$2)))=1,0,DEGREES(ACOS((SIN($E$10/$O$2)+COS($F$10/$O$2)*SIN(S82/$O$2))/(SIN($F$10/$O$2)*COS(S82/$O$2)))))))</f>
        <v>37.27396950182728</v>
      </c>
      <c r="V82" s="32">
        <f t="shared" si="13"/>
        <v>0.312071695117535</v>
      </c>
      <c r="X82" s="30">
        <f aca="true" t="shared" si="17" ref="X82:X113">X81+$M$16</f>
        <v>32.5</v>
      </c>
      <c r="Y82" s="34">
        <f>IF($F$11=0,IF(AND($H$11&gt;X82,$G$11&lt;X82),180,0),IF(((-SIN($E$11/$O$2)+COS($F$11/$O$2)*SIN(X82/$O$2))/(SIN($F$11/$O$2)*COS(X82/$O$2)))&gt;1,0,IF(((-SIN($E$11/$O$2)+COS($F$11/$O$2)*SIN(X82/$O$2))/(SIN($F$11/$O$2)*COS(X82/$O$2)))&lt;-1,180,IF(((-SIN($E$11/$O$2)+COS($F$11/$O$2)*SIN(X82/$O$2))/(SIN($F$11/$O$2)*COS(X82/$O$2)))=-1,180,(IF(((-SIN($E$11/$O$2)+COS($F$11/$O$2)*SIN(X82/$O$2))/(SIN($F$11/$O$2)*COS(X82/$O$2)))=1,0,DEGREES(ACOS((-SIN($E$11/$O$2)+COS($F$11/$O$2)*SIN(X82/$O$2))/(SIN($F$11/$O$2)*COS(X82/$O$2))))))))))</f>
        <v>87.96407673299565</v>
      </c>
      <c r="Z82" s="36">
        <f>IF($F$11=0,0,IF(OR(((SIN($E$11/$O$2)+COS($F$11/$O$2)*SIN(X82/$O$2))/(SIN($F$11/$O$2)*COS(X82/$O$2)))&gt;1,((SIN($E$11/$O$2)+COS($F$11/$O$2)*SIN(X82/$O$2))/(SIN($F$11/$O$2)*COS(X82/$O$2)))&lt;-1),0,IF(((SIN($E$11/$O$2)+COS($F$11/$O$2)*SIN(X82/$O$2))/(SIN($F$11/$O$2)*COS(X82/$O$2)))=1,0,DEGREES(ACOS((SIN($E$11/$O$2)+COS($F$11/$O$2)*SIN(X82/$O$2))/(SIN($F$11/$O$2)*COS(X82/$O$2)))))))</f>
        <v>45.56500510407229</v>
      </c>
      <c r="AA82" s="32">
        <f t="shared" si="14"/>
        <v>0.2355503979384631</v>
      </c>
    </row>
    <row r="83" spans="14:27" ht="12.75">
      <c r="N83" s="30">
        <f t="shared" si="15"/>
        <v>33</v>
      </c>
      <c r="O83" s="34">
        <f>IF($F$9=0,IF(AND($H$9&gt;N83,$G$9&lt;N83),180,0),IF(((-SIN($E$9/$O$2)+COS($F$9/$O$2)*SIN(N83/$O$2))/(SIN($F$9/$O$2)*COS(N83/$O$2)))&gt;1,0,IF(((-SIN($E$9/$O$2)+COS($F$9/$O$2)*SIN(N83/$O$2))/(SIN($F$9/$O$2)*COS(N83/$O$2)))&lt;-1,180,IF(((-SIN($E$9/$O$2)+COS($F$9/$O$2)*SIN(N83/$O$2))/(SIN($F$9/$O$2)*COS(N83/$O$2)))=-1,180,(IF(((-SIN($E$9/$O$2)+COS($F$9/$O$2)*SIN(N83/$O$2))/(SIN($F$9/$O$2)*COS(N83/$O$2)))=1,0,DEGREES(ACOS((-SIN($E$9/$O$2)+COS($F$9/$O$2)*SIN(N83/$O$2))/(SIN($F$9/$O$2)*COS(N83/$O$2))))))))))</f>
        <v>97.63556662550808</v>
      </c>
      <c r="P83" s="34">
        <f>IF($F$9=0,0,IF(OR(((SIN($E$9/$O$2)+COS($F$9/$O$2)*SIN(N83/$O$2))/(SIN($F$9/$O$2)*COS(N83/$O$2)))&gt;1,((SIN($E$9/$O$2)+COS($F$9/$O$2)*SIN(N83/$O$2))/(SIN($F$9/$O$2)*COS(N83/$O$2)))&lt;-1),0,IF(((SIN($E$9/$O$2)+COS($F$9/$O$2)*SIN(N83/$O$2))/(SIN($F$9/$O$2)*COS(N83/$O$2)))=1,0,DEGREES(ACOS((SIN($E$9/$O$2)+COS($F$9/$O$2)*SIN(N83/$O$2))/(SIN($F$9/$O$2)*COS(N83/$O$2)))))))</f>
        <v>28.024925480596565</v>
      </c>
      <c r="Q83" s="32">
        <f t="shared" si="12"/>
        <v>0.3867257841383973</v>
      </c>
      <c r="S83" s="30">
        <f t="shared" si="16"/>
        <v>33</v>
      </c>
      <c r="T83" s="34">
        <f>IF($F$10=0,IF(AND($H$10&gt;S83,$G$10&lt;S83),180,0),IF(((-SIN($E$10/$O$2)+COS($F$10/$O$2)*SIN(S83/$O$2))/(SIN($F$10/$O$2)*COS(S83/$O$2)))&gt;1,0,IF(((-SIN($E$10/$O$2)+COS($F$10/$O$2)*SIN(S83/$O$2))/(SIN($F$10/$O$2)*COS(S83/$O$2)))&lt;-1,180,IF(((-SIN($E$10/$O$2)+COS($F$10/$O$2)*SIN(S83/$O$2))/(SIN($F$10/$O$2)*COS(S83/$O$2)))=-1,180,(IF(((-SIN($E$10/$O$2)+COS($F$10/$O$2)*SIN(S83/$O$2))/(SIN($F$10/$O$2)*COS(S83/$O$2)))=1,0,DEGREES(ACOS((-SIN($E$10/$O$2)+COS($F$10/$O$2)*SIN(S83/$O$2))/(SIN($F$10/$O$2)*COS(S83/$O$2))))))))))</f>
        <v>93.17632374177992</v>
      </c>
      <c r="U83" s="36">
        <f>IF($F$10=0,0,IF(OR(((SIN($E$10/$O$2)+COS($F$10/$O$2)*SIN(S83/$O$2))/(SIN($F$10/$O$2)*COS(S83/$O$2)))&gt;1,((SIN($E$10/$O$2)+COS($F$10/$O$2)*SIN(S83/$O$2))/(SIN($F$10/$O$2)*COS(S83/$O$2)))&lt;-1),0,IF(((SIN($E$10/$O$2)+COS($F$10/$O$2)*SIN(S83/$O$2))/(SIN($F$10/$O$2)*COS(S83/$O$2)))=1,0,DEGREES(ACOS((SIN($E$10/$O$2)+COS($F$10/$O$2)*SIN(S83/$O$2))/(SIN($F$10/$O$2)*COS(S83/$O$2)))))))</f>
        <v>36.36264427470224</v>
      </c>
      <c r="V83" s="32">
        <f t="shared" si="13"/>
        <v>0.315631552594876</v>
      </c>
      <c r="X83" s="30">
        <f t="shared" si="17"/>
        <v>33</v>
      </c>
      <c r="Y83" s="34">
        <f>IF($F$11=0,IF(AND($H$11&gt;X83,$G$11&lt;X83),180,0),IF(((-SIN($E$11/$O$2)+COS($F$11/$O$2)*SIN(X83/$O$2))/(SIN($F$11/$O$2)*COS(X83/$O$2)))&gt;1,0,IF(((-SIN($E$11/$O$2)+COS($F$11/$O$2)*SIN(X83/$O$2))/(SIN($F$11/$O$2)*COS(X83/$O$2)))&lt;-1,180,IF(((-SIN($E$11/$O$2)+COS($F$11/$O$2)*SIN(X83/$O$2))/(SIN($F$11/$O$2)*COS(X83/$O$2)))=-1,180,(IF(((-SIN($E$11/$O$2)+COS($F$11/$O$2)*SIN(X83/$O$2))/(SIN($F$11/$O$2)*COS(X83/$O$2)))=1,0,DEGREES(ACOS((-SIN($E$11/$O$2)+COS($F$11/$O$2)*SIN(X83/$O$2))/(SIN($F$11/$O$2)*COS(X83/$O$2))))))))))</f>
        <v>87.66290972701722</v>
      </c>
      <c r="Z83" s="36">
        <f>IF($F$11=0,0,IF(OR(((SIN($E$11/$O$2)+COS($F$11/$O$2)*SIN(X83/$O$2))/(SIN($F$11/$O$2)*COS(X83/$O$2)))&gt;1,((SIN($E$11/$O$2)+COS($F$11/$O$2)*SIN(X83/$O$2))/(SIN($F$11/$O$2)*COS(X83/$O$2)))&lt;-1),0,IF(((SIN($E$11/$O$2)+COS($F$11/$O$2)*SIN(X83/$O$2))/(SIN($F$11/$O$2)*COS(X83/$O$2)))=1,0,DEGREES(ACOS((SIN($E$11/$O$2)+COS($F$11/$O$2)*SIN(X83/$O$2))/(SIN($F$11/$O$2)*COS(X83/$O$2)))))))</f>
        <v>44.838833017674055</v>
      </c>
      <c r="AA83" s="32">
        <f t="shared" si="14"/>
        <v>0.2379115372741287</v>
      </c>
    </row>
    <row r="84" spans="14:27" ht="12.75">
      <c r="N84" s="30">
        <f t="shared" si="15"/>
        <v>33.5</v>
      </c>
      <c r="O84" s="34">
        <f>IF($F$9=0,IF(AND($H$9&gt;N84,$G$9&lt;N84),180,0),IF(((-SIN($E$9/$O$2)+COS($F$9/$O$2)*SIN(N84/$O$2))/(SIN($F$9/$O$2)*COS(N84/$O$2)))&gt;1,0,IF(((-SIN($E$9/$O$2)+COS($F$9/$O$2)*SIN(N84/$O$2))/(SIN($F$9/$O$2)*COS(N84/$O$2)))&lt;-1,180,IF(((-SIN($E$9/$O$2)+COS($F$9/$O$2)*SIN(N84/$O$2))/(SIN($F$9/$O$2)*COS(N84/$O$2)))=-1,180,(IF(((-SIN($E$9/$O$2)+COS($F$9/$O$2)*SIN(N84/$O$2))/(SIN($F$9/$O$2)*COS(N84/$O$2)))=1,0,DEGREES(ACOS((-SIN($E$9/$O$2)+COS($F$9/$O$2)*SIN(N84/$O$2))/(SIN($F$9/$O$2)*COS(N84/$O$2))))))))))</f>
        <v>97.38761576200872</v>
      </c>
      <c r="P84" s="34">
        <f>IF($F$9=0,0,IF(OR(((SIN($E$9/$O$2)+COS($F$9/$O$2)*SIN(N84/$O$2))/(SIN($F$9/$O$2)*COS(N84/$O$2)))&gt;1,((SIN($E$9/$O$2)+COS($F$9/$O$2)*SIN(N84/$O$2))/(SIN($F$9/$O$2)*COS(N84/$O$2)))&lt;-1),0,IF(((SIN($E$9/$O$2)+COS($F$9/$O$2)*SIN(N84/$O$2))/(SIN($F$9/$O$2)*COS(N84/$O$2)))=1,0,DEGREES(ACOS((SIN($E$9/$O$2)+COS($F$9/$O$2)*SIN(N84/$O$2))/(SIN($F$9/$O$2)*COS(N84/$O$2)))))))</f>
        <v>26.764987485115746</v>
      </c>
      <c r="Q84" s="32">
        <f t="shared" si="12"/>
        <v>0.39234793487162767</v>
      </c>
      <c r="S84" s="30">
        <f t="shared" si="16"/>
        <v>33.5</v>
      </c>
      <c r="T84" s="34">
        <f>IF($F$10=0,IF(AND($H$10&gt;S84,$G$10&lt;S84),180,0),IF(((-SIN($E$10/$O$2)+COS($F$10/$O$2)*SIN(S84/$O$2))/(SIN($F$10/$O$2)*COS(S84/$O$2)))&gt;1,0,IF(((-SIN($E$10/$O$2)+COS($F$10/$O$2)*SIN(S84/$O$2))/(SIN($F$10/$O$2)*COS(S84/$O$2)))&lt;-1,180,IF(((-SIN($E$10/$O$2)+COS($F$10/$O$2)*SIN(S84/$O$2))/(SIN($F$10/$O$2)*COS(S84/$O$2)))=-1,180,(IF(((-SIN($E$10/$O$2)+COS($F$10/$O$2)*SIN(S84/$O$2))/(SIN($F$10/$O$2)*COS(S84/$O$2)))=1,0,DEGREES(ACOS((-SIN($E$10/$O$2)+COS($F$10/$O$2)*SIN(S84/$O$2))/(SIN($F$10/$O$2)*COS(S84/$O$2))))))))))</f>
        <v>92.90465179492011</v>
      </c>
      <c r="U84" s="36">
        <f>IF($F$10=0,0,IF(OR(((SIN($E$10/$O$2)+COS($F$10/$O$2)*SIN(S84/$O$2))/(SIN($F$10/$O$2)*COS(S84/$O$2)))&gt;1,((SIN($E$10/$O$2)+COS($F$10/$O$2)*SIN(S84/$O$2))/(SIN($F$10/$O$2)*COS(S84/$O$2)))&lt;-1),0,IF(((SIN($E$10/$O$2)+COS($F$10/$O$2)*SIN(S84/$O$2))/(SIN($F$10/$O$2)*COS(S84/$O$2)))=1,0,DEGREES(ACOS((SIN($E$10/$O$2)+COS($F$10/$O$2)*SIN(S84/$O$2))/(SIN($F$10/$O$2)*COS(S84/$O$2)))))))</f>
        <v>35.417190912100516</v>
      </c>
      <c r="V84" s="32">
        <f t="shared" si="13"/>
        <v>0.3193747826823311</v>
      </c>
      <c r="X84" s="30">
        <f t="shared" si="17"/>
        <v>33.5</v>
      </c>
      <c r="Y84" s="34">
        <f>IF($F$11=0,IF(AND($H$11&gt;X84,$G$11&lt;X84),180,0),IF(((-SIN($E$11/$O$2)+COS($F$11/$O$2)*SIN(X84/$O$2))/(SIN($F$11/$O$2)*COS(X84/$O$2)))&gt;1,0,IF(((-SIN($E$11/$O$2)+COS($F$11/$O$2)*SIN(X84/$O$2))/(SIN($F$11/$O$2)*COS(X84/$O$2)))&lt;-1,180,IF(((-SIN($E$11/$O$2)+COS($F$11/$O$2)*SIN(X84/$O$2))/(SIN($F$11/$O$2)*COS(X84/$O$2)))=-1,180,(IF(((-SIN($E$11/$O$2)+COS($F$11/$O$2)*SIN(X84/$O$2))/(SIN($F$11/$O$2)*COS(X84/$O$2)))=1,0,DEGREES(ACOS((-SIN($E$11/$O$2)+COS($F$11/$O$2)*SIN(X84/$O$2))/(SIN($F$11/$O$2)*COS(X84/$O$2))))))))))</f>
        <v>87.3597118502471</v>
      </c>
      <c r="Z84" s="36">
        <f>IF($F$11=0,0,IF(OR(((SIN($E$11/$O$2)+COS($F$11/$O$2)*SIN(X84/$O$2))/(SIN($F$11/$O$2)*COS(X84/$O$2)))&gt;1,((SIN($E$11/$O$2)+COS($F$11/$O$2)*SIN(X84/$O$2))/(SIN($F$11/$O$2)*COS(X84/$O$2)))&lt;-1),0,IF(((SIN($E$11/$O$2)+COS($F$11/$O$2)*SIN(X84/$O$2))/(SIN($F$11/$O$2)*COS(X84/$O$2)))=1,0,DEGREES(ACOS((SIN($E$11/$O$2)+COS($F$11/$O$2)*SIN(X84/$O$2))/(SIN($F$11/$O$2)*COS(X84/$O$2)))))))</f>
        <v>44.09273654229963</v>
      </c>
      <c r="AA84" s="32">
        <f t="shared" si="14"/>
        <v>0.24037208504415256</v>
      </c>
    </row>
    <row r="85" spans="14:27" ht="12.75">
      <c r="N85" s="30">
        <f t="shared" si="15"/>
        <v>34</v>
      </c>
      <c r="O85" s="34">
        <f>IF($F$9=0,IF(AND($H$9&gt;N85,$G$9&lt;N85),180,0),IF(((-SIN($E$9/$O$2)+COS($F$9/$O$2)*SIN(N85/$O$2))/(SIN($F$9/$O$2)*COS(N85/$O$2)))&gt;1,0,IF(((-SIN($E$9/$O$2)+COS($F$9/$O$2)*SIN(N85/$O$2))/(SIN($F$9/$O$2)*COS(N85/$O$2)))&lt;-1,180,IF(((-SIN($E$9/$O$2)+COS($F$9/$O$2)*SIN(N85/$O$2))/(SIN($F$9/$O$2)*COS(N85/$O$2)))=-1,180,(IF(((-SIN($E$9/$O$2)+COS($F$9/$O$2)*SIN(N85/$O$2))/(SIN($F$9/$O$2)*COS(N85/$O$2)))=1,0,DEGREES(ACOS((-SIN($E$9/$O$2)+COS($F$9/$O$2)*SIN(N85/$O$2))/(SIN($F$9/$O$2)*COS(N85/$O$2))))))))))</f>
        <v>97.13918426568526</v>
      </c>
      <c r="P85" s="34">
        <f>IF($F$9=0,0,IF(OR(((SIN($E$9/$O$2)+COS($F$9/$O$2)*SIN(N85/$O$2))/(SIN($F$9/$O$2)*COS(N85/$O$2)))&gt;1,((SIN($E$9/$O$2)+COS($F$9/$O$2)*SIN(N85/$O$2))/(SIN($F$9/$O$2)*COS(N85/$O$2)))&lt;-1),0,IF(((SIN($E$9/$O$2)+COS($F$9/$O$2)*SIN(N85/$O$2))/(SIN($F$9/$O$2)*COS(N85/$O$2)))=1,0,DEGREES(ACOS((SIN($E$9/$O$2)+COS($F$9/$O$2)*SIN(N85/$O$2))/(SIN($F$9/$O$2)*COS(N85/$O$2)))))))</f>
        <v>25.42663956412201</v>
      </c>
      <c r="Q85" s="32">
        <f t="shared" si="12"/>
        <v>0.39840302611979583</v>
      </c>
      <c r="S85" s="30">
        <f t="shared" si="16"/>
        <v>34</v>
      </c>
      <c r="T85" s="34">
        <f>IF($F$10=0,IF(AND($H$10&gt;S85,$G$10&lt;S85),180,0),IF(((-SIN($E$10/$O$2)+COS($F$10/$O$2)*SIN(S85/$O$2))/(SIN($F$10/$O$2)*COS(S85/$O$2)))&gt;1,0,IF(((-SIN($E$10/$O$2)+COS($F$10/$O$2)*SIN(S85/$O$2))/(SIN($F$10/$O$2)*COS(S85/$O$2)))&lt;-1,180,IF(((-SIN($E$10/$O$2)+COS($F$10/$O$2)*SIN(S85/$O$2))/(SIN($F$10/$O$2)*COS(S85/$O$2)))=-1,180,(IF(((-SIN($E$10/$O$2)+COS($F$10/$O$2)*SIN(S85/$O$2))/(SIN($F$10/$O$2)*COS(S85/$O$2)))=1,0,DEGREES(ACOS((-SIN($E$10/$O$2)+COS($F$10/$O$2)*SIN(S85/$O$2))/(SIN($F$10/$O$2)*COS(S85/$O$2))))))))))</f>
        <v>92.63179116656679</v>
      </c>
      <c r="U85" s="36">
        <f>IF($F$10=0,0,IF(OR(((SIN($E$10/$O$2)+COS($F$10/$O$2)*SIN(S85/$O$2))/(SIN($F$10/$O$2)*COS(S85/$O$2)))&gt;1,((SIN($E$10/$O$2)+COS($F$10/$O$2)*SIN(S85/$O$2))/(SIN($F$10/$O$2)*COS(S85/$O$2)))&lt;-1),0,IF(((SIN($E$10/$O$2)+COS($F$10/$O$2)*SIN(S85/$O$2))/(SIN($F$10/$O$2)*COS(S85/$O$2)))=1,0,DEGREES(ACOS((SIN($E$10/$O$2)+COS($F$10/$O$2)*SIN(S85/$O$2))/(SIN($F$10/$O$2)*COS(S85/$O$2)))))))</f>
        <v>34.43452282456627</v>
      </c>
      <c r="V85" s="32">
        <f t="shared" si="13"/>
        <v>0.3233181574555584</v>
      </c>
      <c r="X85" s="30">
        <f t="shared" si="17"/>
        <v>34</v>
      </c>
      <c r="Y85" s="34">
        <f>IF($F$11=0,IF(AND($H$11&gt;X85,$G$11&lt;X85),180,0),IF(((-SIN($E$11/$O$2)+COS($F$11/$O$2)*SIN(X85/$O$2))/(SIN($F$11/$O$2)*COS(X85/$O$2)))&gt;1,0,IF(((-SIN($E$11/$O$2)+COS($F$11/$O$2)*SIN(X85/$O$2))/(SIN($F$11/$O$2)*COS(X85/$O$2)))&lt;-1,180,IF(((-SIN($E$11/$O$2)+COS($F$11/$O$2)*SIN(X85/$O$2))/(SIN($F$11/$O$2)*COS(X85/$O$2)))=-1,180,(IF(((-SIN($E$11/$O$2)+COS($F$11/$O$2)*SIN(X85/$O$2))/(SIN($F$11/$O$2)*COS(X85/$O$2)))=1,0,DEGREES(ACOS((-SIN($E$11/$O$2)+COS($F$11/$O$2)*SIN(X85/$O$2))/(SIN($F$11/$O$2)*COS(X85/$O$2))))))))))</f>
        <v>87.05439255410265</v>
      </c>
      <c r="Z85" s="36">
        <f>IF($F$11=0,0,IF(OR(((SIN($E$11/$O$2)+COS($F$11/$O$2)*SIN(X85/$O$2))/(SIN($F$11/$O$2)*COS(X85/$O$2)))&gt;1,((SIN($E$11/$O$2)+COS($F$11/$O$2)*SIN(X85/$O$2))/(SIN($F$11/$O$2)*COS(X85/$O$2)))&lt;-1),0,IF(((SIN($E$11/$O$2)+COS($F$11/$O$2)*SIN(X85/$O$2))/(SIN($F$11/$O$2)*COS(X85/$O$2)))=1,0,DEGREES(ACOS((SIN($E$11/$O$2)+COS($F$11/$O$2)*SIN(X85/$O$2))/(SIN($F$11/$O$2)*COS(X85/$O$2)))))))</f>
        <v>43.32547462222589</v>
      </c>
      <c r="AA85" s="32">
        <f t="shared" si="14"/>
        <v>0.2429384329548709</v>
      </c>
    </row>
    <row r="86" spans="14:27" ht="12.75">
      <c r="N86" s="30">
        <f t="shared" si="15"/>
        <v>34.5</v>
      </c>
      <c r="O86" s="34">
        <f>IF($F$9=0,IF(AND($H$9&gt;N86,$G$9&lt;N86),180,0),IF(((-SIN($E$9/$O$2)+COS($F$9/$O$2)*SIN(N86/$O$2))/(SIN($F$9/$O$2)*COS(N86/$O$2)))&gt;1,0,IF(((-SIN($E$9/$O$2)+COS($F$9/$O$2)*SIN(N86/$O$2))/(SIN($F$9/$O$2)*COS(N86/$O$2)))&lt;-1,180,IF(((-SIN($E$9/$O$2)+COS($F$9/$O$2)*SIN(N86/$O$2))/(SIN($F$9/$O$2)*COS(N86/$O$2)))=-1,180,(IF(((-SIN($E$9/$O$2)+COS($F$9/$O$2)*SIN(N86/$O$2))/(SIN($F$9/$O$2)*COS(N86/$O$2)))=1,0,DEGREES(ACOS((-SIN($E$9/$O$2)+COS($F$9/$O$2)*SIN(N86/$O$2))/(SIN($F$9/$O$2)*COS(N86/$O$2))))))))))</f>
        <v>96.89021919151692</v>
      </c>
      <c r="P86" s="34">
        <f>IF($F$9=0,0,IF(OR(((SIN($E$9/$O$2)+COS($F$9/$O$2)*SIN(N86/$O$2))/(SIN($F$9/$O$2)*COS(N86/$O$2)))&gt;1,((SIN($E$9/$O$2)+COS($F$9/$O$2)*SIN(N86/$O$2))/(SIN($F$9/$O$2)*COS(N86/$O$2)))&lt;-1),0,IF(((SIN($E$9/$O$2)+COS($F$9/$O$2)*SIN(N86/$O$2))/(SIN($F$9/$O$2)*COS(N86/$O$2)))=1,0,DEGREES(ACOS((SIN($E$9/$O$2)+COS($F$9/$O$2)*SIN(N86/$O$2))/(SIN($F$9/$O$2)*COS(N86/$O$2)))))))</f>
        <v>23.9963482354668</v>
      </c>
      <c r="Q86" s="32">
        <f t="shared" si="12"/>
        <v>0.404965949755834</v>
      </c>
      <c r="S86" s="30">
        <f t="shared" si="16"/>
        <v>34.5</v>
      </c>
      <c r="T86" s="34">
        <f>IF($F$10=0,IF(AND($H$10&gt;S86,$G$10&lt;S86),180,0),IF(((-SIN($E$10/$O$2)+COS($F$10/$O$2)*SIN(S86/$O$2))/(SIN($F$10/$O$2)*COS(S86/$O$2)))&gt;1,0,IF(((-SIN($E$10/$O$2)+COS($F$10/$O$2)*SIN(S86/$O$2))/(SIN($F$10/$O$2)*COS(S86/$O$2)))&lt;-1,180,IF(((-SIN($E$10/$O$2)+COS($F$10/$O$2)*SIN(S86/$O$2))/(SIN($F$10/$O$2)*COS(S86/$O$2)))=-1,180,(IF(((-SIN($E$10/$O$2)+COS($F$10/$O$2)*SIN(S86/$O$2))/(SIN($F$10/$O$2)*COS(S86/$O$2)))=1,0,DEGREES(ACOS((-SIN($E$10/$O$2)+COS($F$10/$O$2)*SIN(S86/$O$2))/(SIN($F$10/$O$2)*COS(S86/$O$2))))))))))</f>
        <v>92.35767244913576</v>
      </c>
      <c r="U86" s="36">
        <f>IF($F$10=0,0,IF(OR(((SIN($E$10/$O$2)+COS($F$10/$O$2)*SIN(S86/$O$2))/(SIN($F$10/$O$2)*COS(S86/$O$2)))&gt;1,((SIN($E$10/$O$2)+COS($F$10/$O$2)*SIN(S86/$O$2))/(SIN($F$10/$O$2)*COS(S86/$O$2)))&lt;-1),0,IF(((SIN($E$10/$O$2)+COS($F$10/$O$2)*SIN(S86/$O$2))/(SIN($F$10/$O$2)*COS(S86/$O$2)))=1,0,DEGREES(ACOS((SIN($E$10/$O$2)+COS($F$10/$O$2)*SIN(S86/$O$2))/(SIN($F$10/$O$2)*COS(S86/$O$2)))))))</f>
        <v>33.411063969582216</v>
      </c>
      <c r="V86" s="32">
        <f t="shared" si="13"/>
        <v>0.32748115821974194</v>
      </c>
      <c r="X86" s="30">
        <f t="shared" si="17"/>
        <v>34.5</v>
      </c>
      <c r="Y86" s="34">
        <f>IF($F$11=0,IF(AND($H$11&gt;X86,$G$11&lt;X86),180,0),IF(((-SIN($E$11/$O$2)+COS($F$11/$O$2)*SIN(X86/$O$2))/(SIN($F$11/$O$2)*COS(X86/$O$2)))&gt;1,0,IF(((-SIN($E$11/$O$2)+COS($F$11/$O$2)*SIN(X86/$O$2))/(SIN($F$11/$O$2)*COS(X86/$O$2)))&lt;-1,180,IF(((-SIN($E$11/$O$2)+COS($F$11/$O$2)*SIN(X86/$O$2))/(SIN($F$11/$O$2)*COS(X86/$O$2)))=-1,180,(IF(((-SIN($E$11/$O$2)+COS($F$11/$O$2)*SIN(X86/$O$2))/(SIN($F$11/$O$2)*COS(X86/$O$2)))=1,0,DEGREES(ACOS((-SIN($E$11/$O$2)+COS($F$11/$O$2)*SIN(X86/$O$2))/(SIN($F$11/$O$2)*COS(X86/$O$2))))))))))</f>
        <v>86.74685842922133</v>
      </c>
      <c r="Z86" s="36">
        <f>IF($F$11=0,0,IF(OR(((SIN($E$11/$O$2)+COS($F$11/$O$2)*SIN(X86/$O$2))/(SIN($F$11/$O$2)*COS(X86/$O$2)))&gt;1,((SIN($E$11/$O$2)+COS($F$11/$O$2)*SIN(X86/$O$2))/(SIN($F$11/$O$2)*COS(X86/$O$2)))&lt;-1),0,IF(((SIN($E$11/$O$2)+COS($F$11/$O$2)*SIN(X86/$O$2))/(SIN($F$11/$O$2)*COS(X86/$O$2)))=1,0,DEGREES(ACOS((SIN($E$11/$O$2)+COS($F$11/$O$2)*SIN(X86/$O$2))/(SIN($F$11/$O$2)*COS(X86/$O$2)))))))</f>
        <v>42.535679844094204</v>
      </c>
      <c r="AA86" s="32">
        <f t="shared" si="14"/>
        <v>0.24561765880626182</v>
      </c>
    </row>
    <row r="87" spans="14:27" ht="12.75">
      <c r="N87" s="30">
        <f t="shared" si="15"/>
        <v>35</v>
      </c>
      <c r="O87" s="34">
        <f>IF($F$9=0,IF(AND($H$9&gt;N87,$G$9&lt;N87),180,0),IF(((-SIN($E$9/$O$2)+COS($F$9/$O$2)*SIN(N87/$O$2))/(SIN($F$9/$O$2)*COS(N87/$O$2)))&gt;1,0,IF(((-SIN($E$9/$O$2)+COS($F$9/$O$2)*SIN(N87/$O$2))/(SIN($F$9/$O$2)*COS(N87/$O$2)))&lt;-1,180,IF(((-SIN($E$9/$O$2)+COS($F$9/$O$2)*SIN(N87/$O$2))/(SIN($F$9/$O$2)*COS(N87/$O$2)))=-1,180,(IF(((-SIN($E$9/$O$2)+COS($F$9/$O$2)*SIN(N87/$O$2))/(SIN($F$9/$O$2)*COS(N87/$O$2)))=1,0,DEGREES(ACOS((-SIN($E$9/$O$2)+COS($F$9/$O$2)*SIN(N87/$O$2))/(SIN($F$9/$O$2)*COS(N87/$O$2))))))))))</f>
        <v>96.64066644779143</v>
      </c>
      <c r="P87" s="34">
        <f>IF($F$9=0,0,IF(OR(((SIN($E$9/$O$2)+COS($F$9/$O$2)*SIN(N87/$O$2))/(SIN($F$9/$O$2)*COS(N87/$O$2)))&gt;1,((SIN($E$9/$O$2)+COS($F$9/$O$2)*SIN(N87/$O$2))/(SIN($F$9/$O$2)*COS(N87/$O$2)))&lt;-1),0,IF(((SIN($E$9/$O$2)+COS($F$9/$O$2)*SIN(N87/$O$2))/(SIN($F$9/$O$2)*COS(N87/$O$2)))=1,0,DEGREES(ACOS((SIN($E$9/$O$2)+COS($F$9/$O$2)*SIN(N87/$O$2))/(SIN($F$9/$O$2)*COS(N87/$O$2)))))))</f>
        <v>22.456092110649404</v>
      </c>
      <c r="Q87" s="32">
        <f t="shared" si="12"/>
        <v>0.4121365240952335</v>
      </c>
      <c r="S87" s="30">
        <f t="shared" si="16"/>
        <v>35</v>
      </c>
      <c r="T87" s="34">
        <f>IF($F$10=0,IF(AND($H$10&gt;S87,$G$10&lt;S87),180,0),IF(((-SIN($E$10/$O$2)+COS($F$10/$O$2)*SIN(S87/$O$2))/(SIN($F$10/$O$2)*COS(S87/$O$2)))&gt;1,0,IF(((-SIN($E$10/$O$2)+COS($F$10/$O$2)*SIN(S87/$O$2))/(SIN($F$10/$O$2)*COS(S87/$O$2)))&lt;-1,180,IF(((-SIN($E$10/$O$2)+COS($F$10/$O$2)*SIN(S87/$O$2))/(SIN($F$10/$O$2)*COS(S87/$O$2)))=-1,180,(IF(((-SIN($E$10/$O$2)+COS($F$10/$O$2)*SIN(S87/$O$2))/(SIN($F$10/$O$2)*COS(S87/$O$2)))=1,0,DEGREES(ACOS((-SIN($E$10/$O$2)+COS($F$10/$O$2)*SIN(S87/$O$2))/(SIN($F$10/$O$2)*COS(S87/$O$2))))))))))</f>
        <v>92.0822243410265</v>
      </c>
      <c r="U87" s="36">
        <f>IF($F$10=0,0,IF(OR(((SIN($E$10/$O$2)+COS($F$10/$O$2)*SIN(S87/$O$2))/(SIN($F$10/$O$2)*COS(S87/$O$2)))&gt;1,((SIN($E$10/$O$2)+COS($F$10/$O$2)*SIN(S87/$O$2))/(SIN($F$10/$O$2)*COS(S87/$O$2)))&lt;-1),0,IF(((SIN($E$10/$O$2)+COS($F$10/$O$2)*SIN(S87/$O$2))/(SIN($F$10/$O$2)*COS(S87/$O$2)))=1,0,DEGREES(ACOS((SIN($E$10/$O$2)+COS($F$10/$O$2)*SIN(S87/$O$2))/(SIN($F$10/$O$2)*COS(S87/$O$2)))))))</f>
        <v>32.34263073708864</v>
      </c>
      <c r="V87" s="32">
        <f t="shared" si="13"/>
        <v>0.3318866311329881</v>
      </c>
      <c r="X87" s="30">
        <f t="shared" si="17"/>
        <v>35</v>
      </c>
      <c r="Y87" s="34">
        <f>IF($F$11=0,IF(AND($H$11&gt;X87,$G$11&lt;X87),180,0),IF(((-SIN($E$11/$O$2)+COS($F$11/$O$2)*SIN(X87/$O$2))/(SIN($F$11/$O$2)*COS(X87/$O$2)))&gt;1,0,IF(((-SIN($E$11/$O$2)+COS($F$11/$O$2)*SIN(X87/$O$2))/(SIN($F$11/$O$2)*COS(X87/$O$2)))&lt;-1,180,IF(((-SIN($E$11/$O$2)+COS($F$11/$O$2)*SIN(X87/$O$2))/(SIN($F$11/$O$2)*COS(X87/$O$2)))=-1,180,(IF(((-SIN($E$11/$O$2)+COS($F$11/$O$2)*SIN(X87/$O$2))/(SIN($F$11/$O$2)*COS(X87/$O$2)))=1,0,DEGREES(ACOS((-SIN($E$11/$O$2)+COS($F$11/$O$2)*SIN(X87/$O$2))/(SIN($F$11/$O$2)*COS(X87/$O$2))))))))))</f>
        <v>86.43701304850924</v>
      </c>
      <c r="Z87" s="36">
        <f>IF($F$11=0,0,IF(OR(((SIN($E$11/$O$2)+COS($F$11/$O$2)*SIN(X87/$O$2))/(SIN($F$11/$O$2)*COS(X87/$O$2)))&gt;1,((SIN($E$11/$O$2)+COS($F$11/$O$2)*SIN(X87/$O$2))/(SIN($F$11/$O$2)*COS(X87/$O$2)))&lt;-1),0,IF(((SIN($E$11/$O$2)+COS($F$11/$O$2)*SIN(X87/$O$2))/(SIN($F$11/$O$2)*COS(X87/$O$2)))=1,0,DEGREES(ACOS((SIN($E$11/$O$2)+COS($F$11/$O$2)*SIN(X87/$O$2))/(SIN($F$11/$O$2)*COS(X87/$O$2)))))))</f>
        <v>41.72183936352246</v>
      </c>
      <c r="AA87" s="32">
        <f t="shared" si="14"/>
        <v>0.24841763158325988</v>
      </c>
    </row>
    <row r="88" spans="14:27" ht="12.75">
      <c r="N88" s="30">
        <f t="shared" si="15"/>
        <v>35.5</v>
      </c>
      <c r="O88" s="34">
        <f>IF($F$9=0,IF(AND($H$9&gt;N88,$G$9&lt;N88),180,0),IF(((-SIN($E$9/$O$2)+COS($F$9/$O$2)*SIN(N88/$O$2))/(SIN($F$9/$O$2)*COS(N88/$O$2)))&gt;1,0,IF(((-SIN($E$9/$O$2)+COS($F$9/$O$2)*SIN(N88/$O$2))/(SIN($F$9/$O$2)*COS(N88/$O$2)))&lt;-1,180,IF(((-SIN($E$9/$O$2)+COS($F$9/$O$2)*SIN(N88/$O$2))/(SIN($F$9/$O$2)*COS(N88/$O$2)))=-1,180,(IF(((-SIN($E$9/$O$2)+COS($F$9/$O$2)*SIN(N88/$O$2))/(SIN($F$9/$O$2)*COS(N88/$O$2)))=1,0,DEGREES(ACOS((-SIN($E$9/$O$2)+COS($F$9/$O$2)*SIN(N88/$O$2))/(SIN($F$9/$O$2)*COS(N88/$O$2))))))))))</f>
        <v>96.39047072329718</v>
      </c>
      <c r="P88" s="34">
        <f>IF($F$9=0,0,IF(OR(((SIN($E$9/$O$2)+COS($F$9/$O$2)*SIN(N88/$O$2))/(SIN($F$9/$O$2)*COS(N88/$O$2)))&gt;1,((SIN($E$9/$O$2)+COS($F$9/$O$2)*SIN(N88/$O$2))/(SIN($F$9/$O$2)*COS(N88/$O$2)))&lt;-1),0,IF(((SIN($E$9/$O$2)+COS($F$9/$O$2)*SIN(N88/$O$2))/(SIN($F$9/$O$2)*COS(N88/$O$2)))=1,0,DEGREES(ACOS((SIN($E$9/$O$2)+COS($F$9/$O$2)*SIN(N88/$O$2))/(SIN($F$9/$O$2)*COS(N88/$O$2)))))))</f>
        <v>20.780922037822595</v>
      </c>
      <c r="Q88" s="32">
        <f t="shared" si="12"/>
        <v>0.4200530482526366</v>
      </c>
      <c r="S88" s="30">
        <f t="shared" si="16"/>
        <v>35.5</v>
      </c>
      <c r="T88" s="34">
        <f>IF($F$10=0,IF(AND($H$10&gt;S88,$G$10&lt;S88),180,0),IF(((-SIN($E$10/$O$2)+COS($F$10/$O$2)*SIN(S88/$O$2))/(SIN($F$10/$O$2)*COS(S88/$O$2)))&gt;1,0,IF(((-SIN($E$10/$O$2)+COS($F$10/$O$2)*SIN(S88/$O$2))/(SIN($F$10/$O$2)*COS(S88/$O$2)))&lt;-1,180,IF(((-SIN($E$10/$O$2)+COS($F$10/$O$2)*SIN(S88/$O$2))/(SIN($F$10/$O$2)*COS(S88/$O$2)))=-1,180,(IF(((-SIN($E$10/$O$2)+COS($F$10/$O$2)*SIN(S88/$O$2))/(SIN($F$10/$O$2)*COS(S88/$O$2)))=1,0,DEGREES(ACOS((-SIN($E$10/$O$2)+COS($F$10/$O$2)*SIN(S88/$O$2))/(SIN($F$10/$O$2)*COS(S88/$O$2))))))))))</f>
        <v>91.8053735388983</v>
      </c>
      <c r="U88" s="36">
        <f>IF($F$10=0,0,IF(OR(((SIN($E$10/$O$2)+COS($F$10/$O$2)*SIN(S88/$O$2))/(SIN($F$10/$O$2)*COS(S88/$O$2)))&gt;1,((SIN($E$10/$O$2)+COS($F$10/$O$2)*SIN(S88/$O$2))/(SIN($F$10/$O$2)*COS(S88/$O$2)))&lt;-1),0,IF(((SIN($E$10/$O$2)+COS($F$10/$O$2)*SIN(S88/$O$2))/(SIN($F$10/$O$2)*COS(S88/$O$2)))=1,0,DEGREES(ACOS((SIN($E$10/$O$2)+COS($F$10/$O$2)*SIN(S88/$O$2))/(SIN($F$10/$O$2)*COS(S88/$O$2)))))))</f>
        <v>31.224274117193005</v>
      </c>
      <c r="V88" s="32">
        <f t="shared" si="13"/>
        <v>0.33656166345391825</v>
      </c>
      <c r="X88" s="30">
        <f t="shared" si="17"/>
        <v>35.5</v>
      </c>
      <c r="Y88" s="34">
        <f>IF($F$11=0,IF(AND($H$11&gt;X88,$G$11&lt;X88),180,0),IF(((-SIN($E$11/$O$2)+COS($F$11/$O$2)*SIN(X88/$O$2))/(SIN($F$11/$O$2)*COS(X88/$O$2)))&gt;1,0,IF(((-SIN($E$11/$O$2)+COS($F$11/$O$2)*SIN(X88/$O$2))/(SIN($F$11/$O$2)*COS(X88/$O$2)))&lt;-1,180,IF(((-SIN($E$11/$O$2)+COS($F$11/$O$2)*SIN(X88/$O$2))/(SIN($F$11/$O$2)*COS(X88/$O$2)))=-1,180,(IF(((-SIN($E$11/$O$2)+COS($F$11/$O$2)*SIN(X88/$O$2))/(SIN($F$11/$O$2)*COS(X88/$O$2)))=1,0,DEGREES(ACOS((-SIN($E$11/$O$2)+COS($F$11/$O$2)*SIN(X88/$O$2))/(SIN($F$11/$O$2)*COS(X88/$O$2))))))))))</f>
        <v>86.12475680097477</v>
      </c>
      <c r="Z88" s="36">
        <f>IF($F$11=0,0,IF(OR(((SIN($E$11/$O$2)+COS($F$11/$O$2)*SIN(X88/$O$2))/(SIN($F$11/$O$2)*COS(X88/$O$2)))&gt;1,((SIN($E$11/$O$2)+COS($F$11/$O$2)*SIN(X88/$O$2))/(SIN($F$11/$O$2)*COS(X88/$O$2)))&lt;-1),0,IF(((SIN($E$11/$O$2)+COS($F$11/$O$2)*SIN(X88/$O$2))/(SIN($F$11/$O$2)*COS(X88/$O$2)))=1,0,DEGREES(ACOS((SIN($E$11/$O$2)+COS($F$11/$O$2)*SIN(X88/$O$2))/(SIN($F$11/$O$2)*COS(X88/$O$2)))))))</f>
        <v>40.88227191989331</v>
      </c>
      <c r="AA88" s="32">
        <f t="shared" si="14"/>
        <v>0.2513471382282303</v>
      </c>
    </row>
    <row r="89" spans="14:27" ht="12.75">
      <c r="N89" s="30">
        <f t="shared" si="15"/>
        <v>36</v>
      </c>
      <c r="O89" s="34">
        <f>IF($F$9=0,IF(AND($H$9&gt;N89,$G$9&lt;N89),180,0),IF(((-SIN($E$9/$O$2)+COS($F$9/$O$2)*SIN(N89/$O$2))/(SIN($F$9/$O$2)*COS(N89/$O$2)))&gt;1,0,IF(((-SIN($E$9/$O$2)+COS($F$9/$O$2)*SIN(N89/$O$2))/(SIN($F$9/$O$2)*COS(N89/$O$2)))&lt;-1,180,IF(((-SIN($E$9/$O$2)+COS($F$9/$O$2)*SIN(N89/$O$2))/(SIN($F$9/$O$2)*COS(N89/$O$2)))=-1,180,(IF(((-SIN($E$9/$O$2)+COS($F$9/$O$2)*SIN(N89/$O$2))/(SIN($F$9/$O$2)*COS(N89/$O$2)))=1,0,DEGREES(ACOS((-SIN($E$9/$O$2)+COS($F$9/$O$2)*SIN(N89/$O$2))/(SIN($F$9/$O$2)*COS(N89/$O$2))))))))))</f>
        <v>96.13957541093548</v>
      </c>
      <c r="P89" s="34">
        <f>IF($F$9=0,0,IF(OR(((SIN($E$9/$O$2)+COS($F$9/$O$2)*SIN(N89/$O$2))/(SIN($F$9/$O$2)*COS(N89/$O$2)))&gt;1,((SIN($E$9/$O$2)+COS($F$9/$O$2)*SIN(N89/$O$2))/(SIN($F$9/$O$2)*COS(N89/$O$2)))&lt;-1),0,IF(((SIN($E$9/$O$2)+COS($F$9/$O$2)*SIN(N89/$O$2))/(SIN($F$9/$O$2)*COS(N89/$O$2)))=1,0,DEGREES(ACOS((SIN($E$9/$O$2)+COS($F$9/$O$2)*SIN(N89/$O$2))/(SIN($F$9/$O$2)*COS(N89/$O$2)))))))</f>
        <v>18.934484206000597</v>
      </c>
      <c r="Q89" s="32">
        <f t="shared" si="12"/>
        <v>0.42891717336074936</v>
      </c>
      <c r="S89" s="30">
        <f t="shared" si="16"/>
        <v>36</v>
      </c>
      <c r="T89" s="34">
        <f>IF($F$10=0,IF(AND($H$10&gt;S89,$G$10&lt;S89),180,0),IF(((-SIN($E$10/$O$2)+COS($F$10/$O$2)*SIN(S89/$O$2))/(SIN($F$10/$O$2)*COS(S89/$O$2)))&gt;1,0,IF(((-SIN($E$10/$O$2)+COS($F$10/$O$2)*SIN(S89/$O$2))/(SIN($F$10/$O$2)*COS(S89/$O$2)))&lt;-1,180,IF(((-SIN($E$10/$O$2)+COS($F$10/$O$2)*SIN(S89/$O$2))/(SIN($F$10/$O$2)*COS(S89/$O$2)))=-1,180,(IF(((-SIN($E$10/$O$2)+COS($F$10/$O$2)*SIN(S89/$O$2))/(SIN($F$10/$O$2)*COS(S89/$O$2)))=1,0,DEGREES(ACOS((-SIN($E$10/$O$2)+COS($F$10/$O$2)*SIN(S89/$O$2))/(SIN($F$10/$O$2)*COS(S89/$O$2))))))))))</f>
        <v>91.52704462409709</v>
      </c>
      <c r="U89" s="36">
        <f>IF($F$10=0,0,IF(OR(((SIN($E$10/$O$2)+COS($F$10/$O$2)*SIN(S89/$O$2))/(SIN($F$10/$O$2)*COS(S89/$O$2)))&gt;1,((SIN($E$10/$O$2)+COS($F$10/$O$2)*SIN(S89/$O$2))/(SIN($F$10/$O$2)*COS(S89/$O$2)))&lt;-1),0,IF(((SIN($E$10/$O$2)+COS($F$10/$O$2)*SIN(S89/$O$2))/(SIN($F$10/$O$2)*COS(S89/$O$2)))=1,0,DEGREES(ACOS((SIN($E$10/$O$2)+COS($F$10/$O$2)*SIN(S89/$O$2))/(SIN($F$10/$O$2)*COS(S89/$O$2)))))))</f>
        <v>30.050064425073018</v>
      </c>
      <c r="V89" s="32">
        <f t="shared" si="13"/>
        <v>0.34153877888346706</v>
      </c>
      <c r="X89" s="30">
        <f t="shared" si="17"/>
        <v>36</v>
      </c>
      <c r="Y89" s="34">
        <f>IF($F$11=0,IF(AND($H$11&gt;X89,$G$11&lt;X89),180,0),IF(((-SIN($E$11/$O$2)+COS($F$11/$O$2)*SIN(X89/$O$2))/(SIN($F$11/$O$2)*COS(X89/$O$2)))&gt;1,0,IF(((-SIN($E$11/$O$2)+COS($F$11/$O$2)*SIN(X89/$O$2))/(SIN($F$11/$O$2)*COS(X89/$O$2)))&lt;-1,180,IF(((-SIN($E$11/$O$2)+COS($F$11/$O$2)*SIN(X89/$O$2))/(SIN($F$11/$O$2)*COS(X89/$O$2)))=-1,180,(IF(((-SIN($E$11/$O$2)+COS($F$11/$O$2)*SIN(X89/$O$2))/(SIN($F$11/$O$2)*COS(X89/$O$2)))=1,0,DEGREES(ACOS((-SIN($E$11/$O$2)+COS($F$11/$O$2)*SIN(X89/$O$2))/(SIN($F$11/$O$2)*COS(X89/$O$2))))))))))</f>
        <v>85.80998671565487</v>
      </c>
      <c r="Z89" s="36">
        <f>IF($F$11=0,0,IF(OR(((SIN($E$11/$O$2)+COS($F$11/$O$2)*SIN(X89/$O$2))/(SIN($F$11/$O$2)*COS(X89/$O$2)))&gt;1,((SIN($E$11/$O$2)+COS($F$11/$O$2)*SIN(X89/$O$2))/(SIN($F$11/$O$2)*COS(X89/$O$2)))&lt;-1),0,IF(((SIN($E$11/$O$2)+COS($F$11/$O$2)*SIN(X89/$O$2))/(SIN($F$11/$O$2)*COS(X89/$O$2)))=1,0,DEGREES(ACOS((SIN($E$11/$O$2)+COS($F$11/$O$2)*SIN(X89/$O$2))/(SIN($F$11/$O$2)*COS(X89/$O$2)))))))</f>
        <v>40.01509990483893</v>
      </c>
      <c r="AA89" s="32">
        <f t="shared" si="14"/>
        <v>0.25441603783786637</v>
      </c>
    </row>
    <row r="90" spans="14:27" ht="12.75">
      <c r="N90" s="30">
        <f t="shared" si="15"/>
        <v>36.5</v>
      </c>
      <c r="O90" s="34">
        <f>IF($F$9=0,IF(AND($H$9&gt;N90,$G$9&lt;N90),180,0),IF(((-SIN($E$9/$O$2)+COS($F$9/$O$2)*SIN(N90/$O$2))/(SIN($F$9/$O$2)*COS(N90/$O$2)))&gt;1,0,IF(((-SIN($E$9/$O$2)+COS($F$9/$O$2)*SIN(N90/$O$2))/(SIN($F$9/$O$2)*COS(N90/$O$2)))&lt;-1,180,IF(((-SIN($E$9/$O$2)+COS($F$9/$O$2)*SIN(N90/$O$2))/(SIN($F$9/$O$2)*COS(N90/$O$2)))=-1,180,(IF(((-SIN($E$9/$O$2)+COS($F$9/$O$2)*SIN(N90/$O$2))/(SIN($F$9/$O$2)*COS(N90/$O$2)))=1,0,DEGREES(ACOS((-SIN($E$9/$O$2)+COS($F$9/$O$2)*SIN(N90/$O$2))/(SIN($F$9/$O$2)*COS(N90/$O$2))))))))))</f>
        <v>95.88792252749039</v>
      </c>
      <c r="P90" s="34">
        <f>IF($F$9=0,0,IF(OR(((SIN($E$9/$O$2)+COS($F$9/$O$2)*SIN(N90/$O$2))/(SIN($F$9/$O$2)*COS(N90/$O$2)))&gt;1,((SIN($E$9/$O$2)+COS($F$9/$O$2)*SIN(N90/$O$2))/(SIN($F$9/$O$2)*COS(N90/$O$2)))&lt;-1),0,IF(((SIN($E$9/$O$2)+COS($F$9/$O$2)*SIN(N90/$O$2))/(SIN($F$9/$O$2)*COS(N90/$O$2)))=1,0,DEGREES(ACOS((SIN($E$9/$O$2)+COS($F$9/$O$2)*SIN(N90/$O$2))/(SIN($F$9/$O$2)*COS(N90/$O$2)))))))</f>
        <v>16.85993210434267</v>
      </c>
      <c r="Q90" s="32">
        <f t="shared" si="12"/>
        <v>0.4390443912397095</v>
      </c>
      <c r="S90" s="30">
        <f t="shared" si="16"/>
        <v>36.5</v>
      </c>
      <c r="T90" s="34">
        <f>IF($F$10=0,IF(AND($H$10&gt;S90,$G$10&lt;S90),180,0),IF(((-SIN($E$10/$O$2)+COS($F$10/$O$2)*SIN(S90/$O$2))/(SIN($F$10/$O$2)*COS(S90/$O$2)))&gt;1,0,IF(((-SIN($E$10/$O$2)+COS($F$10/$O$2)*SIN(S90/$O$2))/(SIN($F$10/$O$2)*COS(S90/$O$2)))&lt;-1,180,IF(((-SIN($E$10/$O$2)+COS($F$10/$O$2)*SIN(S90/$O$2))/(SIN($F$10/$O$2)*COS(S90/$O$2)))=-1,180,(IF(((-SIN($E$10/$O$2)+COS($F$10/$O$2)*SIN(S90/$O$2))/(SIN($F$10/$O$2)*COS(S90/$O$2)))=1,0,DEGREES(ACOS((-SIN($E$10/$O$2)+COS($F$10/$O$2)*SIN(S90/$O$2))/(SIN($F$10/$O$2)*COS(S90/$O$2))))))))))</f>
        <v>91.24715994280608</v>
      </c>
      <c r="U90" s="36">
        <f>IF($F$10=0,0,IF(OR(((SIN($E$10/$O$2)+COS($F$10/$O$2)*SIN(S90/$O$2))/(SIN($F$10/$O$2)*COS(S90/$O$2)))&gt;1,((SIN($E$10/$O$2)+COS($F$10/$O$2)*SIN(S90/$O$2))/(SIN($F$10/$O$2)*COS(S90/$O$2)))&lt;-1),0,IF(((SIN($E$10/$O$2)+COS($F$10/$O$2)*SIN(S90/$O$2))/(SIN($F$10/$O$2)*COS(S90/$O$2)))=1,0,DEGREES(ACOS((SIN($E$10/$O$2)+COS($F$10/$O$2)*SIN(S90/$O$2))/(SIN($F$10/$O$2)*COS(S90/$O$2)))))))</f>
        <v>28.81279065412695</v>
      </c>
      <c r="V90" s="32">
        <f t="shared" si="13"/>
        <v>0.3468576071593285</v>
      </c>
      <c r="X90" s="30">
        <f t="shared" si="17"/>
        <v>36.5</v>
      </c>
      <c r="Y90" s="34">
        <f>IF($F$11=0,IF(AND($H$11&gt;X90,$G$11&lt;X90),180,0),IF(((-SIN($E$11/$O$2)+COS($F$11/$O$2)*SIN(X90/$O$2))/(SIN($F$11/$O$2)*COS(X90/$O$2)))&gt;1,0,IF(((-SIN($E$11/$O$2)+COS($F$11/$O$2)*SIN(X90/$O$2))/(SIN($F$11/$O$2)*COS(X90/$O$2)))&lt;-1,180,IF(((-SIN($E$11/$O$2)+COS($F$11/$O$2)*SIN(X90/$O$2))/(SIN($F$11/$O$2)*COS(X90/$O$2)))=-1,180,(IF(((-SIN($E$11/$O$2)+COS($F$11/$O$2)*SIN(X90/$O$2))/(SIN($F$11/$O$2)*COS(X90/$O$2)))=1,0,DEGREES(ACOS((-SIN($E$11/$O$2)+COS($F$11/$O$2)*SIN(X90/$O$2))/(SIN($F$11/$O$2)*COS(X90/$O$2))))))))))</f>
        <v>85.4925962748833</v>
      </c>
      <c r="Z90" s="36">
        <f>IF($F$11=0,0,IF(OR(((SIN($E$11/$O$2)+COS($F$11/$O$2)*SIN(X90/$O$2))/(SIN($F$11/$O$2)*COS(X90/$O$2)))&gt;1,((SIN($E$11/$O$2)+COS($F$11/$O$2)*SIN(X90/$O$2))/(SIN($F$11/$O$2)*COS(X90/$O$2)))&lt;-1),0,IF(((SIN($E$11/$O$2)+COS($F$11/$O$2)*SIN(X90/$O$2))/(SIN($F$11/$O$2)*COS(X90/$O$2)))=1,0,DEGREES(ACOS((SIN($E$11/$O$2)+COS($F$11/$O$2)*SIN(X90/$O$2))/(SIN($F$11/$O$2)*COS(X90/$O$2)))))))</f>
        <v>39.11821510901963</v>
      </c>
      <c r="AA90" s="32">
        <f t="shared" si="14"/>
        <v>0.25763545092146484</v>
      </c>
    </row>
    <row r="91" spans="14:27" ht="12.75">
      <c r="N91" s="30">
        <f t="shared" si="15"/>
        <v>37</v>
      </c>
      <c r="O91" s="34">
        <f>IF($F$9=0,IF(AND($H$9&gt;N91,$G$9&lt;N91),180,0),IF(((-SIN($E$9/$O$2)+COS($F$9/$O$2)*SIN(N91/$O$2))/(SIN($F$9/$O$2)*COS(N91/$O$2)))&gt;1,0,IF(((-SIN($E$9/$O$2)+COS($F$9/$O$2)*SIN(N91/$O$2))/(SIN($F$9/$O$2)*COS(N91/$O$2)))&lt;-1,180,IF(((-SIN($E$9/$O$2)+COS($F$9/$O$2)*SIN(N91/$O$2))/(SIN($F$9/$O$2)*COS(N91/$O$2)))=-1,180,(IF(((-SIN($E$9/$O$2)+COS($F$9/$O$2)*SIN(N91/$O$2))/(SIN($F$9/$O$2)*COS(N91/$O$2)))=1,0,DEGREES(ACOS((-SIN($E$9/$O$2)+COS($F$9/$O$2)*SIN(N91/$O$2))/(SIN($F$9/$O$2)*COS(N91/$O$2))))))))))</f>
        <v>95.63545262927386</v>
      </c>
      <c r="P91" s="34">
        <f>IF($F$9=0,0,IF(OR(((SIN($E$9/$O$2)+COS($F$9/$O$2)*SIN(N91/$O$2))/(SIN($F$9/$O$2)*COS(N91/$O$2)))&gt;1,((SIN($E$9/$O$2)+COS($F$9/$O$2)*SIN(N91/$O$2))/(SIN($F$9/$O$2)*COS(N91/$O$2)))&lt;-1),0,IF(((SIN($E$9/$O$2)+COS($F$9/$O$2)*SIN(N91/$O$2))/(SIN($F$9/$O$2)*COS(N91/$O$2)))=1,0,DEGREES(ACOS((SIN($E$9/$O$2)+COS($F$9/$O$2)*SIN(N91/$O$2))/(SIN($F$9/$O$2)*COS(N91/$O$2)))))))</f>
        <v>14.458602065123852</v>
      </c>
      <c r="Q91" s="32">
        <f t="shared" si="12"/>
        <v>0.45098250313416666</v>
      </c>
      <c r="S91" s="30">
        <f t="shared" si="16"/>
        <v>37</v>
      </c>
      <c r="T91" s="34">
        <f>IF($F$10=0,IF(AND($H$10&gt;S91,$G$10&lt;S91),180,0),IF(((-SIN($E$10/$O$2)+COS($F$10/$O$2)*SIN(S91/$O$2))/(SIN($F$10/$O$2)*COS(S91/$O$2)))&gt;1,0,IF(((-SIN($E$10/$O$2)+COS($F$10/$O$2)*SIN(S91/$O$2))/(SIN($F$10/$O$2)*COS(S91/$O$2)))&lt;-1,180,IF(((-SIN($E$10/$O$2)+COS($F$10/$O$2)*SIN(S91/$O$2))/(SIN($F$10/$O$2)*COS(S91/$O$2)))=-1,180,(IF(((-SIN($E$10/$O$2)+COS($F$10/$O$2)*SIN(S91/$O$2))/(SIN($F$10/$O$2)*COS(S91/$O$2)))=1,0,DEGREES(ACOS((-SIN($E$10/$O$2)+COS($F$10/$O$2)*SIN(S91/$O$2))/(SIN($F$10/$O$2)*COS(S91/$O$2))))))))))</f>
        <v>90.96563947946021</v>
      </c>
      <c r="U91" s="36">
        <f>IF($F$10=0,0,IF(OR(((SIN($E$10/$O$2)+COS($F$10/$O$2)*SIN(S91/$O$2))/(SIN($F$10/$O$2)*COS(S91/$O$2)))&gt;1,((SIN($E$10/$O$2)+COS($F$10/$O$2)*SIN(S91/$O$2))/(SIN($F$10/$O$2)*COS(S91/$O$2)))&lt;-1),0,IF(((SIN($E$10/$O$2)+COS($F$10/$O$2)*SIN(S91/$O$2))/(SIN($F$10/$O$2)*COS(S91/$O$2)))=1,0,DEGREES(ACOS((SIN($E$10/$O$2)+COS($F$10/$O$2)*SIN(S91/$O$2))/(SIN($F$10/$O$2)*COS(S91/$O$2)))))))</f>
        <v>27.503528870547893</v>
      </c>
      <c r="V91" s="32">
        <f t="shared" si="13"/>
        <v>0.35256728116062397</v>
      </c>
      <c r="X91" s="30">
        <f t="shared" si="17"/>
        <v>37</v>
      </c>
      <c r="Y91" s="34">
        <f>IF($F$11=0,IF(AND($H$11&gt;X91,$G$11&lt;X91),180,0),IF(((-SIN($E$11/$O$2)+COS($F$11/$O$2)*SIN(X91/$O$2))/(SIN($F$11/$O$2)*COS(X91/$O$2)))&gt;1,0,IF(((-SIN($E$11/$O$2)+COS($F$11/$O$2)*SIN(X91/$O$2))/(SIN($F$11/$O$2)*COS(X91/$O$2)))&lt;-1,180,IF(((-SIN($E$11/$O$2)+COS($F$11/$O$2)*SIN(X91/$O$2))/(SIN($F$11/$O$2)*COS(X91/$O$2)))=-1,180,(IF(((-SIN($E$11/$O$2)+COS($F$11/$O$2)*SIN(X91/$O$2))/(SIN($F$11/$O$2)*COS(X91/$O$2)))=1,0,DEGREES(ACOS((-SIN($E$11/$O$2)+COS($F$11/$O$2)*SIN(X91/$O$2))/(SIN($F$11/$O$2)*COS(X91/$O$2))))))))))</f>
        <v>85.17247521608378</v>
      </c>
      <c r="Z91" s="36">
        <f>IF($F$11=0,0,IF(OR(((SIN($E$11/$O$2)+COS($F$11/$O$2)*SIN(X91/$O$2))/(SIN($F$11/$O$2)*COS(X91/$O$2)))&gt;1,((SIN($E$11/$O$2)+COS($F$11/$O$2)*SIN(X91/$O$2))/(SIN($F$11/$O$2)*COS(X91/$O$2)))&lt;-1),0,IF(((SIN($E$11/$O$2)+COS($F$11/$O$2)*SIN(X91/$O$2))/(SIN($F$11/$O$2)*COS(X91/$O$2)))=1,0,DEGREES(ACOS((SIN($E$11/$O$2)+COS($F$11/$O$2)*SIN(X91/$O$2))/(SIN($F$11/$O$2)*COS(X91/$O$2)))))))</f>
        <v>38.18923629398944</v>
      </c>
      <c r="AA91" s="32">
        <f t="shared" si="14"/>
        <v>0.2610179940116352</v>
      </c>
    </row>
    <row r="92" spans="14:27" ht="12.75">
      <c r="N92" s="30">
        <f t="shared" si="15"/>
        <v>37.5</v>
      </c>
      <c r="O92" s="34">
        <f>IF($F$9=0,IF(AND($H$9&gt;N92,$G$9&lt;N92),180,0),IF(((-SIN($E$9/$O$2)+COS($F$9/$O$2)*SIN(N92/$O$2))/(SIN($F$9/$O$2)*COS(N92/$O$2)))&gt;1,0,IF(((-SIN($E$9/$O$2)+COS($F$9/$O$2)*SIN(N92/$O$2))/(SIN($F$9/$O$2)*COS(N92/$O$2)))&lt;-1,180,IF(((-SIN($E$9/$O$2)+COS($F$9/$O$2)*SIN(N92/$O$2))/(SIN($F$9/$O$2)*COS(N92/$O$2)))=-1,180,(IF(((-SIN($E$9/$O$2)+COS($F$9/$O$2)*SIN(N92/$O$2))/(SIN($F$9/$O$2)*COS(N92/$O$2)))=1,0,DEGREES(ACOS((-SIN($E$9/$O$2)+COS($F$9/$O$2)*SIN(N92/$O$2))/(SIN($F$9/$O$2)*COS(N92/$O$2))))))))))</f>
        <v>95.38210472334158</v>
      </c>
      <c r="P92" s="34">
        <f>IF($F$9=0,0,IF(OR(((SIN($E$9/$O$2)+COS($F$9/$O$2)*SIN(N92/$O$2))/(SIN($F$9/$O$2)*COS(N92/$O$2)))&gt;1,((SIN($E$9/$O$2)+COS($F$9/$O$2)*SIN(N92/$O$2))/(SIN($F$9/$O$2)*COS(N92/$O$2)))&lt;-1),0,IF(((SIN($E$9/$O$2)+COS($F$9/$O$2)*SIN(N92/$O$2))/(SIN($F$9/$O$2)*COS(N92/$O$2)))=1,0,DEGREES(ACOS((SIN($E$9/$O$2)+COS($F$9/$O$2)*SIN(N92/$O$2))/(SIN($F$9/$O$2)*COS(N92/$O$2)))))))</f>
        <v>11.527017072848297</v>
      </c>
      <c r="Q92" s="32">
        <f t="shared" si="12"/>
        <v>0.465861598058296</v>
      </c>
      <c r="S92" s="30">
        <f t="shared" si="16"/>
        <v>37.5</v>
      </c>
      <c r="T92" s="34">
        <f>IF($F$10=0,IF(AND($H$10&gt;S92,$G$10&lt;S92),180,0),IF(((-SIN($E$10/$O$2)+COS($F$10/$O$2)*SIN(S92/$O$2))/(SIN($F$10/$O$2)*COS(S92/$O$2)))&gt;1,0,IF(((-SIN($E$10/$O$2)+COS($F$10/$O$2)*SIN(S92/$O$2))/(SIN($F$10/$O$2)*COS(S92/$O$2)))&lt;-1,180,IF(((-SIN($E$10/$O$2)+COS($F$10/$O$2)*SIN(S92/$O$2))/(SIN($F$10/$O$2)*COS(S92/$O$2)))=-1,180,(IF(((-SIN($E$10/$O$2)+COS($F$10/$O$2)*SIN(S92/$O$2))/(SIN($F$10/$O$2)*COS(S92/$O$2)))=1,0,DEGREES(ACOS((-SIN($E$10/$O$2)+COS($F$10/$O$2)*SIN(S92/$O$2))/(SIN($F$10/$O$2)*COS(S92/$O$2))))))))))</f>
        <v>90.6824007229267</v>
      </c>
      <c r="U92" s="36">
        <f>IF($F$10=0,0,IF(OR(((SIN($E$10/$O$2)+COS($F$10/$O$2)*SIN(S92/$O$2))/(SIN($F$10/$O$2)*COS(S92/$O$2)))&gt;1,((SIN($E$10/$O$2)+COS($F$10/$O$2)*SIN(S92/$O$2))/(SIN($F$10/$O$2)*COS(S92/$O$2)))&lt;-1),0,IF(((SIN($E$10/$O$2)+COS($F$10/$O$2)*SIN(S92/$O$2))/(SIN($F$10/$O$2)*COS(S92/$O$2)))=1,0,DEGREES(ACOS((SIN($E$10/$O$2)+COS($F$10/$O$2)*SIN(S92/$O$2))/(SIN($F$10/$O$2)*COS(S92/$O$2)))))))</f>
        <v>26.111002098672863</v>
      </c>
      <c r="V92" s="32">
        <f t="shared" si="13"/>
        <v>0.3587299923569658</v>
      </c>
      <c r="X92" s="30">
        <f t="shared" si="17"/>
        <v>37.5</v>
      </c>
      <c r="Y92" s="34">
        <f>IF($F$11=0,IF(AND($H$11&gt;X92,$G$11&lt;X92),180,0),IF(((-SIN($E$11/$O$2)+COS($F$11/$O$2)*SIN(X92/$O$2))/(SIN($F$11/$O$2)*COS(X92/$O$2)))&gt;1,0,IF(((-SIN($E$11/$O$2)+COS($F$11/$O$2)*SIN(X92/$O$2))/(SIN($F$11/$O$2)*COS(X92/$O$2)))&lt;-1,180,IF(((-SIN($E$11/$O$2)+COS($F$11/$O$2)*SIN(X92/$O$2))/(SIN($F$11/$O$2)*COS(X92/$O$2)))=-1,180,(IF(((-SIN($E$11/$O$2)+COS($F$11/$O$2)*SIN(X92/$O$2))/(SIN($F$11/$O$2)*COS(X92/$O$2)))=1,0,DEGREES(ACOS((-SIN($E$11/$O$2)+COS($F$11/$O$2)*SIN(X92/$O$2))/(SIN($F$11/$O$2)*COS(X92/$O$2))))))))))</f>
        <v>84.84950932120067</v>
      </c>
      <c r="Z92" s="36">
        <f>IF($F$11=0,0,IF(OR(((SIN($E$11/$O$2)+COS($F$11/$O$2)*SIN(X92/$O$2))/(SIN($F$11/$O$2)*COS(X92/$O$2)))&gt;1,((SIN($E$11/$O$2)+COS($F$11/$O$2)*SIN(X92/$O$2))/(SIN($F$11/$O$2)*COS(X92/$O$2)))&lt;-1),0,IF(((SIN($E$11/$O$2)+COS($F$11/$O$2)*SIN(X92/$O$2))/(SIN($F$11/$O$2)*COS(X92/$O$2)))=1,0,DEGREES(ACOS((SIN($E$11/$O$2)+COS($F$11/$O$2)*SIN(X92/$O$2))/(SIN($F$11/$O$2)*COS(X92/$O$2)))))))</f>
        <v>37.225456055345795</v>
      </c>
      <c r="AA92" s="32">
        <f t="shared" si="14"/>
        <v>0.2645780736991937</v>
      </c>
    </row>
    <row r="93" spans="14:27" ht="12.75">
      <c r="N93" s="30">
        <f t="shared" si="15"/>
        <v>38</v>
      </c>
      <c r="O93" s="34">
        <f>IF($F$9=0,IF(AND($H$9&gt;N93,$G$9&lt;N93),180,0),IF(((-SIN($E$9/$O$2)+COS($F$9/$O$2)*SIN(N93/$O$2))/(SIN($F$9/$O$2)*COS(N93/$O$2)))&gt;1,0,IF(((-SIN($E$9/$O$2)+COS($F$9/$O$2)*SIN(N93/$O$2))/(SIN($F$9/$O$2)*COS(N93/$O$2)))&lt;-1,180,IF(((-SIN($E$9/$O$2)+COS($F$9/$O$2)*SIN(N93/$O$2))/(SIN($F$9/$O$2)*COS(N93/$O$2)))=-1,180,(IF(((-SIN($E$9/$O$2)+COS($F$9/$O$2)*SIN(N93/$O$2))/(SIN($F$9/$O$2)*COS(N93/$O$2)))=1,0,DEGREES(ACOS((-SIN($E$9/$O$2)+COS($F$9/$O$2)*SIN(N93/$O$2))/(SIN($F$9/$O$2)*COS(N93/$O$2))))))))))</f>
        <v>95.12781617395271</v>
      </c>
      <c r="P93" s="34">
        <f>IF($F$9=0,0,IF(OR(((SIN($E$9/$O$2)+COS($F$9/$O$2)*SIN(N93/$O$2))/(SIN($F$9/$O$2)*COS(N93/$O$2)))&gt;1,((SIN($E$9/$O$2)+COS($F$9/$O$2)*SIN(N93/$O$2))/(SIN($F$9/$O$2)*COS(N93/$O$2)))&lt;-1),0,IF(((SIN($E$9/$O$2)+COS($F$9/$O$2)*SIN(N93/$O$2))/(SIN($F$9/$O$2)*COS(N93/$O$2)))=1,0,DEGREES(ACOS((SIN($E$9/$O$2)+COS($F$9/$O$2)*SIN(N93/$O$2))/(SIN($F$9/$O$2)*COS(N93/$O$2)))))))</f>
        <v>7.462922313834613</v>
      </c>
      <c r="Q93" s="32">
        <f t="shared" si="12"/>
        <v>0.4870271881117672</v>
      </c>
      <c r="S93" s="30">
        <f t="shared" si="16"/>
        <v>38</v>
      </c>
      <c r="T93" s="34">
        <f>IF($F$10=0,IF(AND($H$10&gt;S93,$G$10&lt;S93),180,0),IF(((-SIN($E$10/$O$2)+COS($F$10/$O$2)*SIN(S93/$O$2))/(SIN($F$10/$O$2)*COS(S93/$O$2)))&gt;1,0,IF(((-SIN($E$10/$O$2)+COS($F$10/$O$2)*SIN(S93/$O$2))/(SIN($F$10/$O$2)*COS(S93/$O$2)))&lt;-1,180,IF(((-SIN($E$10/$O$2)+COS($F$10/$O$2)*SIN(S93/$O$2))/(SIN($F$10/$O$2)*COS(S93/$O$2)))=-1,180,(IF(((-SIN($E$10/$O$2)+COS($F$10/$O$2)*SIN(S93/$O$2))/(SIN($F$10/$O$2)*COS(S93/$O$2)))=1,0,DEGREES(ACOS((-SIN($E$10/$O$2)+COS($F$10/$O$2)*SIN(S93/$O$2))/(SIN($F$10/$O$2)*COS(S93/$O$2))))))))))</f>
        <v>90.39735852491296</v>
      </c>
      <c r="U93" s="36">
        <f>IF($F$10=0,0,IF(OR(((SIN($E$10/$O$2)+COS($F$10/$O$2)*SIN(S93/$O$2))/(SIN($F$10/$O$2)*COS(S93/$O$2)))&gt;1,((SIN($E$10/$O$2)+COS($F$10/$O$2)*SIN(S93/$O$2))/(SIN($F$10/$O$2)*COS(S93/$O$2)))&lt;-1),0,IF(((SIN($E$10/$O$2)+COS($F$10/$O$2)*SIN(S93/$O$2))/(SIN($F$10/$O$2)*COS(S93/$O$2)))=1,0,DEGREES(ACOS((SIN($E$10/$O$2)+COS($F$10/$O$2)*SIN(S93/$O$2))/(SIN($F$10/$O$2)*COS(S93/$O$2)))))))</f>
        <v>24.62059311278477</v>
      </c>
      <c r="V93" s="32">
        <f t="shared" si="13"/>
        <v>0.36542647451182325</v>
      </c>
      <c r="X93" s="30">
        <f t="shared" si="17"/>
        <v>38</v>
      </c>
      <c r="Y93" s="34">
        <f>IF($F$11=0,IF(AND($H$11&gt;X93,$G$11&lt;X93),180,0),IF(((-SIN($E$11/$O$2)+COS($F$11/$O$2)*SIN(X93/$O$2))/(SIN($F$11/$O$2)*COS(X93/$O$2)))&gt;1,0,IF(((-SIN($E$11/$O$2)+COS($F$11/$O$2)*SIN(X93/$O$2))/(SIN($F$11/$O$2)*COS(X93/$O$2)))&lt;-1,180,IF(((-SIN($E$11/$O$2)+COS($F$11/$O$2)*SIN(X93/$O$2))/(SIN($F$11/$O$2)*COS(X93/$O$2)))=-1,180,(IF(((-SIN($E$11/$O$2)+COS($F$11/$O$2)*SIN(X93/$O$2))/(SIN($F$11/$O$2)*COS(X93/$O$2)))=1,0,DEGREES(ACOS((-SIN($E$11/$O$2)+COS($F$11/$O$2)*SIN(X93/$O$2))/(SIN($F$11/$O$2)*COS(X93/$O$2))))))))))</f>
        <v>84.52358019279926</v>
      </c>
      <c r="Z93" s="36">
        <f>IF($F$11=0,0,IF(OR(((SIN($E$11/$O$2)+COS($F$11/$O$2)*SIN(X93/$O$2))/(SIN($F$11/$O$2)*COS(X93/$O$2)))&gt;1,((SIN($E$11/$O$2)+COS($F$11/$O$2)*SIN(X93/$O$2))/(SIN($F$11/$O$2)*COS(X93/$O$2)))&lt;-1),0,IF(((SIN($E$11/$O$2)+COS($F$11/$O$2)*SIN(X93/$O$2))/(SIN($F$11/$O$2)*COS(X93/$O$2)))=1,0,DEGREES(ACOS((SIN($E$11/$O$2)+COS($F$11/$O$2)*SIN(X93/$O$2))/(SIN($F$11/$O$2)*COS(X93/$O$2)))))))</f>
        <v>36.2237734564076</v>
      </c>
      <c r="AA93" s="32">
        <f t="shared" si="14"/>
        <v>0.26833225964662033</v>
      </c>
    </row>
    <row r="94" spans="14:27" ht="12.75">
      <c r="N94" s="30">
        <f t="shared" si="15"/>
        <v>38.5</v>
      </c>
      <c r="O94" s="34">
        <f>IF($F$9=0,IF(AND($H$9&gt;N94,$G$9&lt;N94),180,0),IF(((-SIN($E$9/$O$2)+COS($F$9/$O$2)*SIN(N94/$O$2))/(SIN($F$9/$O$2)*COS(N94/$O$2)))&gt;1,0,IF(((-SIN($E$9/$O$2)+COS($F$9/$O$2)*SIN(N94/$O$2))/(SIN($F$9/$O$2)*COS(N94/$O$2)))&lt;-1,180,IF(((-SIN($E$9/$O$2)+COS($F$9/$O$2)*SIN(N94/$O$2))/(SIN($F$9/$O$2)*COS(N94/$O$2)))=-1,180,(IF(((-SIN($E$9/$O$2)+COS($F$9/$O$2)*SIN(N94/$O$2))/(SIN($F$9/$O$2)*COS(N94/$O$2)))=1,0,DEGREES(ACOS((-SIN($E$9/$O$2)+COS($F$9/$O$2)*SIN(N94/$O$2))/(SIN($F$9/$O$2)*COS(N94/$O$2))))))))))</f>
        <v>94.87252260391953</v>
      </c>
      <c r="P94" s="34">
        <f>IF($F$9=0,0,IF(OR(((SIN($E$9/$O$2)+COS($F$9/$O$2)*SIN(N94/$O$2))/(SIN($F$9/$O$2)*COS(N94/$O$2)))&gt;1,((SIN($E$9/$O$2)+COS($F$9/$O$2)*SIN(N94/$O$2))/(SIN($F$9/$O$2)*COS(N94/$O$2)))&lt;-1),0,IF(((SIN($E$9/$O$2)+COS($F$9/$O$2)*SIN(N94/$O$2))/(SIN($F$9/$O$2)*COS(N94/$O$2)))=1,0,DEGREES(ACOS((SIN($E$9/$O$2)+COS($F$9/$O$2)*SIN(N94/$O$2))/(SIN($F$9/$O$2)*COS(N94/$O$2)))))))</f>
        <v>0</v>
      </c>
      <c r="Q94" s="32">
        <f t="shared" si="12"/>
        <v>0.5270695700217752</v>
      </c>
      <c r="S94" s="30">
        <f t="shared" si="16"/>
        <v>38.5</v>
      </c>
      <c r="T94" s="34">
        <f>IF($F$10=0,IF(AND($H$10&gt;S94,$G$10&lt;S94),180,0),IF(((-SIN($E$10/$O$2)+COS($F$10/$O$2)*SIN(S94/$O$2))/(SIN($F$10/$O$2)*COS(S94/$O$2)))&gt;1,0,IF(((-SIN($E$10/$O$2)+COS($F$10/$O$2)*SIN(S94/$O$2))/(SIN($F$10/$O$2)*COS(S94/$O$2)))&lt;-1,180,IF(((-SIN($E$10/$O$2)+COS($F$10/$O$2)*SIN(S94/$O$2))/(SIN($F$10/$O$2)*COS(S94/$O$2)))=-1,180,(IF(((-SIN($E$10/$O$2)+COS($F$10/$O$2)*SIN(S94/$O$2))/(SIN($F$10/$O$2)*COS(S94/$O$2)))=1,0,DEGREES(ACOS((-SIN($E$10/$O$2)+COS($F$10/$O$2)*SIN(S94/$O$2))/(SIN($F$10/$O$2)*COS(S94/$O$2))))))))))</f>
        <v>90.11042495001865</v>
      </c>
      <c r="U94" s="36">
        <f>IF($F$10=0,0,IF(OR(((SIN($E$10/$O$2)+COS($F$10/$O$2)*SIN(S94/$O$2))/(SIN($F$10/$O$2)*COS(S94/$O$2)))&gt;1,((SIN($E$10/$O$2)+COS($F$10/$O$2)*SIN(S94/$O$2))/(SIN($F$10/$O$2)*COS(S94/$O$2)))&lt;-1),0,IF(((SIN($E$10/$O$2)+COS($F$10/$O$2)*SIN(S94/$O$2))/(SIN($F$10/$O$2)*COS(S94/$O$2)))=1,0,DEGREES(ACOS((SIN($E$10/$O$2)+COS($F$10/$O$2)*SIN(S94/$O$2))/(SIN($F$10/$O$2)*COS(S94/$O$2)))))))</f>
        <v>23.012747245890417</v>
      </c>
      <c r="V94" s="32">
        <f t="shared" si="13"/>
        <v>0.3727648761340458</v>
      </c>
      <c r="X94" s="30">
        <f t="shared" si="17"/>
        <v>38.5</v>
      </c>
      <c r="Y94" s="34">
        <f>IF($F$11=0,IF(AND($H$11&gt;X94,$G$11&lt;X94),180,0),IF(((-SIN($E$11/$O$2)+COS($F$11/$O$2)*SIN(X94/$O$2))/(SIN($F$11/$O$2)*COS(X94/$O$2)))&gt;1,0,IF(((-SIN($E$11/$O$2)+COS($F$11/$O$2)*SIN(X94/$O$2))/(SIN($F$11/$O$2)*COS(X94/$O$2)))&lt;-1,180,IF(((-SIN($E$11/$O$2)+COS($F$11/$O$2)*SIN(X94/$O$2))/(SIN($F$11/$O$2)*COS(X94/$O$2)))=-1,180,(IF(((-SIN($E$11/$O$2)+COS($F$11/$O$2)*SIN(X94/$O$2))/(SIN($F$11/$O$2)*COS(X94/$O$2)))=1,0,DEGREES(ACOS((-SIN($E$11/$O$2)+COS($F$11/$O$2)*SIN(X94/$O$2))/(SIN($F$11/$O$2)*COS(X94/$O$2))))))))))</f>
        <v>84.19456501578149</v>
      </c>
      <c r="Z94" s="36">
        <f>IF($F$11=0,0,IF(OR(((SIN($E$11/$O$2)+COS($F$11/$O$2)*SIN(X94/$O$2))/(SIN($F$11/$O$2)*COS(X94/$O$2)))&gt;1,((SIN($E$11/$O$2)+COS($F$11/$O$2)*SIN(X94/$O$2))/(SIN($F$11/$O$2)*COS(X94/$O$2)))&lt;-1),0,IF(((SIN($E$11/$O$2)+COS($F$11/$O$2)*SIN(X94/$O$2))/(SIN($F$11/$O$2)*COS(X94/$O$2)))=1,0,DEGREES(ACOS((SIN($E$11/$O$2)+COS($F$11/$O$2)*SIN(X94/$O$2))/(SIN($F$11/$O$2)*COS(X94/$O$2)))))))</f>
        <v>35.18060745182437</v>
      </c>
      <c r="AA94" s="32">
        <f t="shared" si="14"/>
        <v>0.2722997642442062</v>
      </c>
    </row>
    <row r="95" spans="14:27" ht="12.75">
      <c r="N95" s="30">
        <f t="shared" si="15"/>
        <v>39</v>
      </c>
      <c r="O95" s="34">
        <f>IF($F$9=0,IF(AND($H$9&gt;N95,$G$9&lt;N95),180,0),IF(((-SIN($E$9/$O$2)+COS($F$9/$O$2)*SIN(N95/$O$2))/(SIN($F$9/$O$2)*COS(N95/$O$2)))&gt;1,0,IF(((-SIN($E$9/$O$2)+COS($F$9/$O$2)*SIN(N95/$O$2))/(SIN($F$9/$O$2)*COS(N95/$O$2)))&lt;-1,180,IF(((-SIN($E$9/$O$2)+COS($F$9/$O$2)*SIN(N95/$O$2))/(SIN($F$9/$O$2)*COS(N95/$O$2)))=-1,180,(IF(((-SIN($E$9/$O$2)+COS($F$9/$O$2)*SIN(N95/$O$2))/(SIN($F$9/$O$2)*COS(N95/$O$2)))=1,0,DEGREES(ACOS((-SIN($E$9/$O$2)+COS($F$9/$O$2)*SIN(N95/$O$2))/(SIN($F$9/$O$2)*COS(N95/$O$2))))))))))</f>
        <v>94.61615779046657</v>
      </c>
      <c r="P95" s="34">
        <f>IF($F$9=0,0,IF(OR(((SIN($E$9/$O$2)+COS($F$9/$O$2)*SIN(N95/$O$2))/(SIN($F$9/$O$2)*COS(N95/$O$2)))&gt;1,((SIN($E$9/$O$2)+COS($F$9/$O$2)*SIN(N95/$O$2))/(SIN($F$9/$O$2)*COS(N95/$O$2)))&lt;-1),0,IF(((SIN($E$9/$O$2)+COS($F$9/$O$2)*SIN(N95/$O$2))/(SIN($F$9/$O$2)*COS(N95/$O$2)))=1,0,DEGREES(ACOS((SIN($E$9/$O$2)+COS($F$9/$O$2)*SIN(N95/$O$2))/(SIN($F$9/$O$2)*COS(N95/$O$2)))))))</f>
        <v>0</v>
      </c>
      <c r="Q95" s="32">
        <f t="shared" si="12"/>
        <v>0.5256453210581477</v>
      </c>
      <c r="S95" s="30">
        <f t="shared" si="16"/>
        <v>39</v>
      </c>
      <c r="T95" s="34">
        <f>IF($F$10=0,IF(AND($H$10&gt;S95,$G$10&lt;S95),180,0),IF(((-SIN($E$10/$O$2)+COS($F$10/$O$2)*SIN(S95/$O$2))/(SIN($F$10/$O$2)*COS(S95/$O$2)))&gt;1,0,IF(((-SIN($E$10/$O$2)+COS($F$10/$O$2)*SIN(S95/$O$2))/(SIN($F$10/$O$2)*COS(S95/$O$2)))&lt;-1,180,IF(((-SIN($E$10/$O$2)+COS($F$10/$O$2)*SIN(S95/$O$2))/(SIN($F$10/$O$2)*COS(S95/$O$2)))=-1,180,(IF(((-SIN($E$10/$O$2)+COS($F$10/$O$2)*SIN(S95/$O$2))/(SIN($F$10/$O$2)*COS(S95/$O$2)))=1,0,DEGREES(ACOS((-SIN($E$10/$O$2)+COS($F$10/$O$2)*SIN(S95/$O$2))/(SIN($F$10/$O$2)*COS(S95/$O$2))))))))))</f>
        <v>89.82150911679996</v>
      </c>
      <c r="U95" s="36">
        <f>IF($F$10=0,0,IF(OR(((SIN($E$10/$O$2)+COS($F$10/$O$2)*SIN(S95/$O$2))/(SIN($F$10/$O$2)*COS(S95/$O$2)))&gt;1,((SIN($E$10/$O$2)+COS($F$10/$O$2)*SIN(S95/$O$2))/(SIN($F$10/$O$2)*COS(S95/$O$2)))&lt;-1),0,IF(((SIN($E$10/$O$2)+COS($F$10/$O$2)*SIN(S95/$O$2))/(SIN($F$10/$O$2)*COS(S95/$O$2)))=1,0,DEGREES(ACOS((SIN($E$10/$O$2)+COS($F$10/$O$2)*SIN(S95/$O$2))/(SIN($F$10/$O$2)*COS(S95/$O$2)))))))</f>
        <v>21.26022815872871</v>
      </c>
      <c r="V95" s="32">
        <f t="shared" si="13"/>
        <v>0.3808960053226181</v>
      </c>
      <c r="X95" s="30">
        <f t="shared" si="17"/>
        <v>39</v>
      </c>
      <c r="Y95" s="34">
        <f>IF($F$11=0,IF(AND($H$11&gt;X95,$G$11&lt;X95),180,0),IF(((-SIN($E$11/$O$2)+COS($F$11/$O$2)*SIN(X95/$O$2))/(SIN($F$11/$O$2)*COS(X95/$O$2)))&gt;1,0,IF(((-SIN($E$11/$O$2)+COS($F$11/$O$2)*SIN(X95/$O$2))/(SIN($F$11/$O$2)*COS(X95/$O$2)))&lt;-1,180,IF(((-SIN($E$11/$O$2)+COS($F$11/$O$2)*SIN(X95/$O$2))/(SIN($F$11/$O$2)*COS(X95/$O$2)))=-1,180,(IF(((-SIN($E$11/$O$2)+COS($F$11/$O$2)*SIN(X95/$O$2))/(SIN($F$11/$O$2)*COS(X95/$O$2)))=1,0,DEGREES(ACOS((-SIN($E$11/$O$2)+COS($F$11/$O$2)*SIN(X95/$O$2))/(SIN($F$11/$O$2)*COS(X95/$O$2))))))))))</f>
        <v>83.86233630356598</v>
      </c>
      <c r="Z95" s="36">
        <f>IF($F$11=0,0,IF(OR(((SIN($E$11/$O$2)+COS($F$11/$O$2)*SIN(X95/$O$2))/(SIN($F$11/$O$2)*COS(X95/$O$2)))&gt;1,((SIN($E$11/$O$2)+COS($F$11/$O$2)*SIN(X95/$O$2))/(SIN($F$11/$O$2)*COS(X95/$O$2)))&lt;-1),0,IF(((SIN($E$11/$O$2)+COS($F$11/$O$2)*SIN(X95/$O$2))/(SIN($F$11/$O$2)*COS(X95/$O$2)))=1,0,DEGREES(ACOS((SIN($E$11/$O$2)+COS($F$11/$O$2)*SIN(X95/$O$2))/(SIN($F$11/$O$2)*COS(X95/$O$2)))))))</f>
        <v>34.09178391302275</v>
      </c>
      <c r="AA95" s="32">
        <f t="shared" si="14"/>
        <v>0.2765030688363513</v>
      </c>
    </row>
    <row r="96" spans="14:27" ht="12.75">
      <c r="N96" s="30">
        <f t="shared" si="15"/>
        <v>39.5</v>
      </c>
      <c r="O96" s="34">
        <f>IF($F$9=0,IF(AND($H$9&gt;N96,$G$9&lt;N96),180,0),IF(((-SIN($E$9/$O$2)+COS($F$9/$O$2)*SIN(N96/$O$2))/(SIN($F$9/$O$2)*COS(N96/$O$2)))&gt;1,0,IF(((-SIN($E$9/$O$2)+COS($F$9/$O$2)*SIN(N96/$O$2))/(SIN($F$9/$O$2)*COS(N96/$O$2)))&lt;-1,180,IF(((-SIN($E$9/$O$2)+COS($F$9/$O$2)*SIN(N96/$O$2))/(SIN($F$9/$O$2)*COS(N96/$O$2)))=-1,180,(IF(((-SIN($E$9/$O$2)+COS($F$9/$O$2)*SIN(N96/$O$2))/(SIN($F$9/$O$2)*COS(N96/$O$2)))=1,0,DEGREES(ACOS((-SIN($E$9/$O$2)+COS($F$9/$O$2)*SIN(N96/$O$2))/(SIN($F$9/$O$2)*COS(N96/$O$2))))))))))</f>
        <v>94.35865355518649</v>
      </c>
      <c r="P96" s="34">
        <f>IF($F$9=0,0,IF(OR(((SIN($E$9/$O$2)+COS($F$9/$O$2)*SIN(N96/$O$2))/(SIN($F$9/$O$2)*COS(N96/$O$2)))&gt;1,((SIN($E$9/$O$2)+COS($F$9/$O$2)*SIN(N96/$O$2))/(SIN($F$9/$O$2)*COS(N96/$O$2)))&lt;-1),0,IF(((SIN($E$9/$O$2)+COS($F$9/$O$2)*SIN(N96/$O$2))/(SIN($F$9/$O$2)*COS(N96/$O$2)))=1,0,DEGREES(ACOS((SIN($E$9/$O$2)+COS($F$9/$O$2)*SIN(N96/$O$2))/(SIN($F$9/$O$2)*COS(N96/$O$2)))))))</f>
        <v>0</v>
      </c>
      <c r="Q96" s="32">
        <f t="shared" si="12"/>
        <v>0.5242147419732583</v>
      </c>
      <c r="S96" s="30">
        <f t="shared" si="16"/>
        <v>39.5</v>
      </c>
      <c r="T96" s="34">
        <f>IF($F$10=0,IF(AND($H$10&gt;S96,$G$10&lt;S96),180,0),IF(((-SIN($E$10/$O$2)+COS($F$10/$O$2)*SIN(S96/$O$2))/(SIN($F$10/$O$2)*COS(S96/$O$2)))&gt;1,0,IF(((-SIN($E$10/$O$2)+COS($F$10/$O$2)*SIN(S96/$O$2))/(SIN($F$10/$O$2)*COS(S96/$O$2)))&lt;-1,180,IF(((-SIN($E$10/$O$2)+COS($F$10/$O$2)*SIN(S96/$O$2))/(SIN($F$10/$O$2)*COS(S96/$O$2)))=-1,180,(IF(((-SIN($E$10/$O$2)+COS($F$10/$O$2)*SIN(S96/$O$2))/(SIN($F$10/$O$2)*COS(S96/$O$2)))=1,0,DEGREES(ACOS((-SIN($E$10/$O$2)+COS($F$10/$O$2)*SIN(S96/$O$2))/(SIN($F$10/$O$2)*COS(S96/$O$2))))))))))</f>
        <v>89.53051702915896</v>
      </c>
      <c r="U96" s="36">
        <f>IF($F$10=0,0,IF(OR(((SIN($E$10/$O$2)+COS($F$10/$O$2)*SIN(S96/$O$2))/(SIN($F$10/$O$2)*COS(S96/$O$2)))&gt;1,((SIN($E$10/$O$2)+COS($F$10/$O$2)*SIN(S96/$O$2))/(SIN($F$10/$O$2)*COS(S96/$O$2)))&lt;-1),0,IF(((SIN($E$10/$O$2)+COS($F$10/$O$2)*SIN(S96/$O$2))/(SIN($F$10/$O$2)*COS(S96/$O$2)))=1,0,DEGREES(ACOS((SIN($E$10/$O$2)+COS($F$10/$O$2)*SIN(S96/$O$2))/(SIN($F$10/$O$2)*COS(S96/$O$2)))))))</f>
        <v>19.323020248931762</v>
      </c>
      <c r="V96" s="32">
        <f t="shared" si="13"/>
        <v>0.39004164877903996</v>
      </c>
      <c r="X96" s="30">
        <f t="shared" si="17"/>
        <v>39.5</v>
      </c>
      <c r="Y96" s="34">
        <f>IF($F$11=0,IF(AND($H$11&gt;X96,$G$11&lt;X96),180,0),IF(((-SIN($E$11/$O$2)+COS($F$11/$O$2)*SIN(X96/$O$2))/(SIN($F$11/$O$2)*COS(X96/$O$2)))&gt;1,0,IF(((-SIN($E$11/$O$2)+COS($F$11/$O$2)*SIN(X96/$O$2))/(SIN($F$11/$O$2)*COS(X96/$O$2)))&lt;-1,180,IF(((-SIN($E$11/$O$2)+COS($F$11/$O$2)*SIN(X96/$O$2))/(SIN($F$11/$O$2)*COS(X96/$O$2)))=-1,180,(IF(((-SIN($E$11/$O$2)+COS($F$11/$O$2)*SIN(X96/$O$2))/(SIN($F$11/$O$2)*COS(X96/$O$2)))=1,0,DEGREES(ACOS((-SIN($E$11/$O$2)+COS($F$11/$O$2)*SIN(X96/$O$2))/(SIN($F$11/$O$2)*COS(X96/$O$2))))))))))</f>
        <v>83.52676162747399</v>
      </c>
      <c r="Z96" s="36">
        <f>IF($F$11=0,0,IF(OR(((SIN($E$11/$O$2)+COS($F$11/$O$2)*SIN(X96/$O$2))/(SIN($F$11/$O$2)*COS(X96/$O$2)))&gt;1,((SIN($E$11/$O$2)+COS($F$11/$O$2)*SIN(X96/$O$2))/(SIN($F$11/$O$2)*COS(X96/$O$2)))&lt;-1),0,IF(((SIN($E$11/$O$2)+COS($F$11/$O$2)*SIN(X96/$O$2))/(SIN($F$11/$O$2)*COS(X96/$O$2)))=1,0,DEGREES(ACOS((SIN($E$11/$O$2)+COS($F$11/$O$2)*SIN(X96/$O$2))/(SIN($F$11/$O$2)*COS(X96/$O$2)))))))</f>
        <v>32.952385645697454</v>
      </c>
      <c r="AA96" s="32">
        <f t="shared" si="14"/>
        <v>0.2809687554543141</v>
      </c>
    </row>
    <row r="97" spans="14:27" ht="12.75">
      <c r="N97" s="30">
        <f t="shared" si="15"/>
        <v>40</v>
      </c>
      <c r="O97" s="34">
        <f>IF($F$9=0,IF(AND($H$9&gt;N97,$G$9&lt;N97),180,0),IF(((-SIN($E$9/$O$2)+COS($F$9/$O$2)*SIN(N97/$O$2))/(SIN($F$9/$O$2)*COS(N97/$O$2)))&gt;1,0,IF(((-SIN($E$9/$O$2)+COS($F$9/$O$2)*SIN(N97/$O$2))/(SIN($F$9/$O$2)*COS(N97/$O$2)))&lt;-1,180,IF(((-SIN($E$9/$O$2)+COS($F$9/$O$2)*SIN(N97/$O$2))/(SIN($F$9/$O$2)*COS(N97/$O$2)))=-1,180,(IF(((-SIN($E$9/$O$2)+COS($F$9/$O$2)*SIN(N97/$O$2))/(SIN($F$9/$O$2)*COS(N97/$O$2)))=1,0,DEGREES(ACOS((-SIN($E$9/$O$2)+COS($F$9/$O$2)*SIN(N97/$O$2))/(SIN($F$9/$O$2)*COS(N97/$O$2))))))))))</f>
        <v>94.09993964764728</v>
      </c>
      <c r="P97" s="34">
        <f>IF($F$9=0,0,IF(OR(((SIN($E$9/$O$2)+COS($F$9/$O$2)*SIN(N97/$O$2))/(SIN($F$9/$O$2)*COS(N97/$O$2)))&gt;1,((SIN($E$9/$O$2)+COS($F$9/$O$2)*SIN(N97/$O$2))/(SIN($F$9/$O$2)*COS(N97/$O$2)))&lt;-1),0,IF(((SIN($E$9/$O$2)+COS($F$9/$O$2)*SIN(N97/$O$2))/(SIN($F$9/$O$2)*COS(N97/$O$2)))=1,0,DEGREES(ACOS((SIN($E$9/$O$2)+COS($F$9/$O$2)*SIN(N97/$O$2))/(SIN($F$9/$O$2)*COS(N97/$O$2)))))))</f>
        <v>0</v>
      </c>
      <c r="Q97" s="32">
        <f t="shared" si="12"/>
        <v>0.5227774424869293</v>
      </c>
      <c r="S97" s="30">
        <f t="shared" si="16"/>
        <v>40</v>
      </c>
      <c r="T97" s="34">
        <f>IF($F$10=0,IF(AND($H$10&gt;S97,$G$10&lt;S97),180,0),IF(((-SIN($E$10/$O$2)+COS($F$10/$O$2)*SIN(S97/$O$2))/(SIN($F$10/$O$2)*COS(S97/$O$2)))&gt;1,0,IF(((-SIN($E$10/$O$2)+COS($F$10/$O$2)*SIN(S97/$O$2))/(SIN($F$10/$O$2)*COS(S97/$O$2)))&lt;-1,180,IF(((-SIN($E$10/$O$2)+COS($F$10/$O$2)*SIN(S97/$O$2))/(SIN($F$10/$O$2)*COS(S97/$O$2)))=-1,180,(IF(((-SIN($E$10/$O$2)+COS($F$10/$O$2)*SIN(S97/$O$2))/(SIN($F$10/$O$2)*COS(S97/$O$2)))=1,0,DEGREES(ACOS((-SIN($E$10/$O$2)+COS($F$10/$O$2)*SIN(S97/$O$2))/(SIN($F$10/$O$2)*COS(S97/$O$2))))))))))</f>
        <v>89.23735139731305</v>
      </c>
      <c r="U97" s="36">
        <f>IF($F$10=0,0,IF(OR(((SIN($E$10/$O$2)+COS($F$10/$O$2)*SIN(S97/$O$2))/(SIN($F$10/$O$2)*COS(S97/$O$2)))&gt;1,((SIN($E$10/$O$2)+COS($F$10/$O$2)*SIN(S97/$O$2))/(SIN($F$10/$O$2)*COS(S97/$O$2)))&lt;-1),0,IF(((SIN($E$10/$O$2)+COS($F$10/$O$2)*SIN(S97/$O$2))/(SIN($F$10/$O$2)*COS(S97/$O$2)))=1,0,DEGREES(ACOS((SIN($E$10/$O$2)+COS($F$10/$O$2)*SIN(S97/$O$2))/(SIN($F$10/$O$2)*COS(S97/$O$2)))))))</f>
        <v>17.137802303423506</v>
      </c>
      <c r="V97" s="32">
        <f t="shared" si="13"/>
        <v>0.4005530505216086</v>
      </c>
      <c r="X97" s="30">
        <f t="shared" si="17"/>
        <v>40</v>
      </c>
      <c r="Y97" s="34">
        <f>IF($F$11=0,IF(AND($H$11&gt;X97,$G$11&lt;X97),180,0),IF(((-SIN($E$11/$O$2)+COS($F$11/$O$2)*SIN(X97/$O$2))/(SIN($F$11/$O$2)*COS(X97/$O$2)))&gt;1,0,IF(((-SIN($E$11/$O$2)+COS($F$11/$O$2)*SIN(X97/$O$2))/(SIN($F$11/$O$2)*COS(X97/$O$2)))&lt;-1,180,IF(((-SIN($E$11/$O$2)+COS($F$11/$O$2)*SIN(X97/$O$2))/(SIN($F$11/$O$2)*COS(X97/$O$2)))=-1,180,(IF(((-SIN($E$11/$O$2)+COS($F$11/$O$2)*SIN(X97/$O$2))/(SIN($F$11/$O$2)*COS(X97/$O$2)))=1,0,DEGREES(ACOS((-SIN($E$11/$O$2)+COS($F$11/$O$2)*SIN(X97/$O$2))/(SIN($F$11/$O$2)*COS(X97/$O$2))))))))))</f>
        <v>83.1877033279453</v>
      </c>
      <c r="Z97" s="36">
        <f>IF($F$11=0,0,IF(OR(((SIN($E$11/$O$2)+COS($F$11/$O$2)*SIN(X97/$O$2))/(SIN($F$11/$O$2)*COS(X97/$O$2)))&gt;1,((SIN($E$11/$O$2)+COS($F$11/$O$2)*SIN(X97/$O$2))/(SIN($F$11/$O$2)*COS(X97/$O$2)))&lt;-1),0,IF(((SIN($E$11/$O$2)+COS($F$11/$O$2)*SIN(X97/$O$2))/(SIN($F$11/$O$2)*COS(X97/$O$2)))=1,0,DEGREES(ACOS((SIN($E$11/$O$2)+COS($F$11/$O$2)*SIN(X97/$O$2))/(SIN($F$11/$O$2)*COS(X97/$O$2)))))))</f>
        <v>31.75654933541425</v>
      </c>
      <c r="AA97" s="32">
        <f t="shared" si="14"/>
        <v>0.2857286332918392</v>
      </c>
    </row>
    <row r="98" spans="14:27" ht="12.75">
      <c r="N98" s="30">
        <f t="shared" si="15"/>
        <v>40.5</v>
      </c>
      <c r="O98" s="34">
        <f>IF($F$9=0,IF(AND($H$9&gt;N98,$G$9&lt;N98),180,0),IF(((-SIN($E$9/$O$2)+COS($F$9/$O$2)*SIN(N98/$O$2))/(SIN($F$9/$O$2)*COS(N98/$O$2)))&gt;1,0,IF(((-SIN($E$9/$O$2)+COS($F$9/$O$2)*SIN(N98/$O$2))/(SIN($F$9/$O$2)*COS(N98/$O$2)))&lt;-1,180,IF(((-SIN($E$9/$O$2)+COS($F$9/$O$2)*SIN(N98/$O$2))/(SIN($F$9/$O$2)*COS(N98/$O$2)))=-1,180,(IF(((-SIN($E$9/$O$2)+COS($F$9/$O$2)*SIN(N98/$O$2))/(SIN($F$9/$O$2)*COS(N98/$O$2)))=1,0,DEGREES(ACOS((-SIN($E$9/$O$2)+COS($F$9/$O$2)*SIN(N98/$O$2))/(SIN($F$9/$O$2)*COS(N98/$O$2))))))))))</f>
        <v>93.8399436221682</v>
      </c>
      <c r="P98" s="34">
        <f>IF($F$9=0,0,IF(OR(((SIN($E$9/$O$2)+COS($F$9/$O$2)*SIN(N98/$O$2))/(SIN($F$9/$O$2)*COS(N98/$O$2)))&gt;1,((SIN($E$9/$O$2)+COS($F$9/$O$2)*SIN(N98/$O$2))/(SIN($F$9/$O$2)*COS(N98/$O$2)))&lt;-1),0,IF(((SIN($E$9/$O$2)+COS($F$9/$O$2)*SIN(N98/$O$2))/(SIN($F$9/$O$2)*COS(N98/$O$2)))=1,0,DEGREES(ACOS((SIN($E$9/$O$2)+COS($F$9/$O$2)*SIN(N98/$O$2))/(SIN($F$9/$O$2)*COS(N98/$O$2)))))))</f>
        <v>0</v>
      </c>
      <c r="Q98" s="32">
        <f t="shared" si="12"/>
        <v>0.5213330201231567</v>
      </c>
      <c r="S98" s="30">
        <f t="shared" si="16"/>
        <v>40.5</v>
      </c>
      <c r="T98" s="34">
        <f>IF($F$10=0,IF(AND($H$10&gt;S98,$G$10&lt;S98),180,0),IF(((-SIN($E$10/$O$2)+COS($F$10/$O$2)*SIN(S98/$O$2))/(SIN($F$10/$O$2)*COS(S98/$O$2)))&gt;1,0,IF(((-SIN($E$10/$O$2)+COS($F$10/$O$2)*SIN(S98/$O$2))/(SIN($F$10/$O$2)*COS(S98/$O$2)))&lt;-1,180,IF(((-SIN($E$10/$O$2)+COS($F$10/$O$2)*SIN(S98/$O$2))/(SIN($F$10/$O$2)*COS(S98/$O$2)))=-1,180,(IF(((-SIN($E$10/$O$2)+COS($F$10/$O$2)*SIN(S98/$O$2))/(SIN($F$10/$O$2)*COS(S98/$O$2)))=1,0,DEGREES(ACOS((-SIN($E$10/$O$2)+COS($F$10/$O$2)*SIN(S98/$O$2))/(SIN($F$10/$O$2)*COS(S98/$O$2))))))))))</f>
        <v>88.94191144753336</v>
      </c>
      <c r="U98" s="36">
        <f>IF($F$10=0,0,IF(OR(((SIN($E$10/$O$2)+COS($F$10/$O$2)*SIN(S98/$O$2))/(SIN($F$10/$O$2)*COS(S98/$O$2)))&gt;1,((SIN($E$10/$O$2)+COS($F$10/$O$2)*SIN(S98/$O$2))/(SIN($F$10/$O$2)*COS(S98/$O$2)))&lt;-1),0,IF(((SIN($E$10/$O$2)+COS($F$10/$O$2)*SIN(S98/$O$2))/(SIN($F$10/$O$2)*COS(S98/$O$2)))=1,0,DEGREES(ACOS((SIN($E$10/$O$2)+COS($F$10/$O$2)*SIN(S98/$O$2))/(SIN($F$10/$O$2)*COS(S98/$O$2)))))))</f>
        <v>14.592605061269332</v>
      </c>
      <c r="V98" s="32">
        <f t="shared" si="13"/>
        <v>0.4130517021459113</v>
      </c>
      <c r="X98" s="30">
        <f t="shared" si="17"/>
        <v>40.5</v>
      </c>
      <c r="Y98" s="34">
        <f>IF($F$11=0,IF(AND($H$11&gt;X98,$G$11&lt;X98),180,0),IF(((-SIN($E$11/$O$2)+COS($F$11/$O$2)*SIN(X98/$O$2))/(SIN($F$11/$O$2)*COS(X98/$O$2)))&gt;1,0,IF(((-SIN($E$11/$O$2)+COS($F$11/$O$2)*SIN(X98/$O$2))/(SIN($F$11/$O$2)*COS(X98/$O$2)))&lt;-1,180,IF(((-SIN($E$11/$O$2)+COS($F$11/$O$2)*SIN(X98/$O$2))/(SIN($F$11/$O$2)*COS(X98/$O$2)))=-1,180,(IF(((-SIN($E$11/$O$2)+COS($F$11/$O$2)*SIN(X98/$O$2))/(SIN($F$11/$O$2)*COS(X98/$O$2)))=1,0,DEGREES(ACOS((-SIN($E$11/$O$2)+COS($F$11/$O$2)*SIN(X98/$O$2))/(SIN($F$11/$O$2)*COS(X98/$O$2))))))))))</f>
        <v>82.84501820607586</v>
      </c>
      <c r="Z98" s="36">
        <f>IF($F$11=0,0,IF(OR(((SIN($E$11/$O$2)+COS($F$11/$O$2)*SIN(X98/$O$2))/(SIN($F$11/$O$2)*COS(X98/$O$2)))&gt;1,((SIN($E$11/$O$2)+COS($F$11/$O$2)*SIN(X98/$O$2))/(SIN($F$11/$O$2)*COS(X98/$O$2)))&lt;-1),0,IF(((SIN($E$11/$O$2)+COS($F$11/$O$2)*SIN(X98/$O$2))/(SIN($F$11/$O$2)*COS(X98/$O$2)))=1,0,DEGREES(ACOS((SIN($E$11/$O$2)+COS($F$11/$O$2)*SIN(X98/$O$2))/(SIN($F$11/$O$2)*COS(X98/$O$2)))))))</f>
        <v>30.49718438218444</v>
      </c>
      <c r="AA98" s="32">
        <f t="shared" si="14"/>
        <v>0.290821299021619</v>
      </c>
    </row>
    <row r="99" spans="14:27" ht="12.75">
      <c r="N99" s="30">
        <f t="shared" si="15"/>
        <v>41</v>
      </c>
      <c r="O99" s="34">
        <f>IF($F$9=0,IF(AND($H$9&gt;N99,$G$9&lt;N99),180,0),IF(((-SIN($E$9/$O$2)+COS($F$9/$O$2)*SIN(N99/$O$2))/(SIN($F$9/$O$2)*COS(N99/$O$2)))&gt;1,0,IF(((-SIN($E$9/$O$2)+COS($F$9/$O$2)*SIN(N99/$O$2))/(SIN($F$9/$O$2)*COS(N99/$O$2)))&lt;-1,180,IF(((-SIN($E$9/$O$2)+COS($F$9/$O$2)*SIN(N99/$O$2))/(SIN($F$9/$O$2)*COS(N99/$O$2)))=-1,180,(IF(((-SIN($E$9/$O$2)+COS($F$9/$O$2)*SIN(N99/$O$2))/(SIN($F$9/$O$2)*COS(N99/$O$2)))=1,0,DEGREES(ACOS((-SIN($E$9/$O$2)+COS($F$9/$O$2)*SIN(N99/$O$2))/(SIN($F$9/$O$2)*COS(N99/$O$2))))))))))</f>
        <v>93.57859070724133</v>
      </c>
      <c r="P99" s="34">
        <f>IF($F$9=0,0,IF(OR(((SIN($E$9/$O$2)+COS($F$9/$O$2)*SIN(N99/$O$2))/(SIN($F$9/$O$2)*COS(N99/$O$2)))&gt;1,((SIN($E$9/$O$2)+COS($F$9/$O$2)*SIN(N99/$O$2))/(SIN($F$9/$O$2)*COS(N99/$O$2)))&lt;-1),0,IF(((SIN($E$9/$O$2)+COS($F$9/$O$2)*SIN(N99/$O$2))/(SIN($F$9/$O$2)*COS(N99/$O$2)))=1,0,DEGREES(ACOS((SIN($E$9/$O$2)+COS($F$9/$O$2)*SIN(N99/$O$2))/(SIN($F$9/$O$2)*COS(N99/$O$2)))))))</f>
        <v>0</v>
      </c>
      <c r="Q99" s="32">
        <f t="shared" si="12"/>
        <v>0.5198810594846741</v>
      </c>
      <c r="S99" s="30">
        <f t="shared" si="16"/>
        <v>41</v>
      </c>
      <c r="T99" s="34">
        <f>IF($F$10=0,IF(AND($H$10&gt;S99,$G$10&lt;S99),180,0),IF(((-SIN($E$10/$O$2)+COS($F$10/$O$2)*SIN(S99/$O$2))/(SIN($F$10/$O$2)*COS(S99/$O$2)))&gt;1,0,IF(((-SIN($E$10/$O$2)+COS($F$10/$O$2)*SIN(S99/$O$2))/(SIN($F$10/$O$2)*COS(S99/$O$2)))&lt;-1,180,IF(((-SIN($E$10/$O$2)+COS($F$10/$O$2)*SIN(S99/$O$2))/(SIN($F$10/$O$2)*COS(S99/$O$2)))=-1,180,(IF(((-SIN($E$10/$O$2)+COS($F$10/$O$2)*SIN(S99/$O$2))/(SIN($F$10/$O$2)*COS(S99/$O$2)))=1,0,DEGREES(ACOS((-SIN($E$10/$O$2)+COS($F$10/$O$2)*SIN(S99/$O$2))/(SIN($F$10/$O$2)*COS(S99/$O$2))))))))))</f>
        <v>88.64409271976905</v>
      </c>
      <c r="U99" s="36">
        <f>IF($F$10=0,0,IF(OR(((SIN($E$10/$O$2)+COS($F$10/$O$2)*SIN(S99/$O$2))/(SIN($F$10/$O$2)*COS(S99/$O$2)))&gt;1,((SIN($E$10/$O$2)+COS($F$10/$O$2)*SIN(S99/$O$2))/(SIN($F$10/$O$2)*COS(S99/$O$2)))&lt;-1),0,IF(((SIN($E$10/$O$2)+COS($F$10/$O$2)*SIN(S99/$O$2))/(SIN($F$10/$O$2)*COS(S99/$O$2)))=1,0,DEGREES(ACOS((SIN($E$10/$O$2)+COS($F$10/$O$2)*SIN(S99/$O$2))/(SIN($F$10/$O$2)*COS(S99/$O$2)))))))</f>
        <v>11.44853858514435</v>
      </c>
      <c r="V99" s="32">
        <f t="shared" si="13"/>
        <v>0.4288641896368039</v>
      </c>
      <c r="X99" s="30">
        <f t="shared" si="17"/>
        <v>41</v>
      </c>
      <c r="Y99" s="34">
        <f>IF($F$11=0,IF(AND($H$11&gt;X99,$G$11&lt;X99),180,0),IF(((-SIN($E$11/$O$2)+COS($F$11/$O$2)*SIN(X99/$O$2))/(SIN($F$11/$O$2)*COS(X99/$O$2)))&gt;1,0,IF(((-SIN($E$11/$O$2)+COS($F$11/$O$2)*SIN(X99/$O$2))/(SIN($F$11/$O$2)*COS(X99/$O$2)))&lt;-1,180,IF(((-SIN($E$11/$O$2)+COS($F$11/$O$2)*SIN(X99/$O$2))/(SIN($F$11/$O$2)*COS(X99/$O$2)))=-1,180,(IF(((-SIN($E$11/$O$2)+COS($F$11/$O$2)*SIN(X99/$O$2))/(SIN($F$11/$O$2)*COS(X99/$O$2)))=1,0,DEGREES(ACOS((-SIN($E$11/$O$2)+COS($F$11/$O$2)*SIN(X99/$O$2))/(SIN($F$11/$O$2)*COS(X99/$O$2))))))))))</f>
        <v>82.49855719382353</v>
      </c>
      <c r="Z99" s="36">
        <f>IF($F$11=0,0,IF(OR(((SIN($E$11/$O$2)+COS($F$11/$O$2)*SIN(X99/$O$2))/(SIN($F$11/$O$2)*COS(X99/$O$2)))&gt;1,((SIN($E$11/$O$2)+COS($F$11/$O$2)*SIN(X99/$O$2))/(SIN($F$11/$O$2)*COS(X99/$O$2)))&lt;-1),0,IF(((SIN($E$11/$O$2)+COS($F$11/$O$2)*SIN(X99/$O$2))/(SIN($F$11/$O$2)*COS(X99/$O$2)))=1,0,DEGREES(ACOS((SIN($E$11/$O$2)+COS($F$11/$O$2)*SIN(X99/$O$2))/(SIN($F$11/$O$2)*COS(X99/$O$2)))))))</f>
        <v>29.16557326414473</v>
      </c>
      <c r="AA99" s="32">
        <f t="shared" si="14"/>
        <v>0.29629435516488223</v>
      </c>
    </row>
    <row r="100" spans="14:27" ht="12.75">
      <c r="N100" s="30">
        <f t="shared" si="15"/>
        <v>41.5</v>
      </c>
      <c r="O100" s="34">
        <f>IF($F$9=0,IF(AND($H$9&gt;N100,$G$9&lt;N100),180,0),IF(((-SIN($E$9/$O$2)+COS($F$9/$O$2)*SIN(N100/$O$2))/(SIN($F$9/$O$2)*COS(N100/$O$2)))&gt;1,0,IF(((-SIN($E$9/$O$2)+COS($F$9/$O$2)*SIN(N100/$O$2))/(SIN($F$9/$O$2)*COS(N100/$O$2)))&lt;-1,180,IF(((-SIN($E$9/$O$2)+COS($F$9/$O$2)*SIN(N100/$O$2))/(SIN($F$9/$O$2)*COS(N100/$O$2)))=-1,180,(IF(((-SIN($E$9/$O$2)+COS($F$9/$O$2)*SIN(N100/$O$2))/(SIN($F$9/$O$2)*COS(N100/$O$2)))=1,0,DEGREES(ACOS((-SIN($E$9/$O$2)+COS($F$9/$O$2)*SIN(N100/$O$2))/(SIN($F$9/$O$2)*COS(N100/$O$2))))))))))</f>
        <v>93.31580366703074</v>
      </c>
      <c r="P100" s="34">
        <f>IF($F$9=0,0,IF(OR(((SIN($E$9/$O$2)+COS($F$9/$O$2)*SIN(N100/$O$2))/(SIN($F$9/$O$2)*COS(N100/$O$2)))&gt;1,((SIN($E$9/$O$2)+COS($F$9/$O$2)*SIN(N100/$O$2))/(SIN($F$9/$O$2)*COS(N100/$O$2)))&lt;-1),0,IF(((SIN($E$9/$O$2)+COS($F$9/$O$2)*SIN(N100/$O$2))/(SIN($F$9/$O$2)*COS(N100/$O$2)))=1,0,DEGREES(ACOS((SIN($E$9/$O$2)+COS($F$9/$O$2)*SIN(N100/$O$2))/(SIN($F$9/$O$2)*COS(N100/$O$2)))))))</f>
        <v>0</v>
      </c>
      <c r="Q100" s="32">
        <f t="shared" si="12"/>
        <v>0.5184211314835041</v>
      </c>
      <c r="S100" s="30">
        <f t="shared" si="16"/>
        <v>41.5</v>
      </c>
      <c r="T100" s="34">
        <f>IF($F$10=0,IF(AND($H$10&gt;S100,$G$10&lt;S100),180,0),IF(((-SIN($E$10/$O$2)+COS($F$10/$O$2)*SIN(S100/$O$2))/(SIN($F$10/$O$2)*COS(S100/$O$2)))&gt;1,0,IF(((-SIN($E$10/$O$2)+COS($F$10/$O$2)*SIN(S100/$O$2))/(SIN($F$10/$O$2)*COS(S100/$O$2)))&lt;-1,180,IF(((-SIN($E$10/$O$2)+COS($F$10/$O$2)*SIN(S100/$O$2))/(SIN($F$10/$O$2)*COS(S100/$O$2)))=-1,180,(IF(((-SIN($E$10/$O$2)+COS($F$10/$O$2)*SIN(S100/$O$2))/(SIN($F$10/$O$2)*COS(S100/$O$2)))=1,0,DEGREES(ACOS((-SIN($E$10/$O$2)+COS($F$10/$O$2)*SIN(S100/$O$2))/(SIN($F$10/$O$2)*COS(S100/$O$2))))))))))</f>
        <v>88.34378685219531</v>
      </c>
      <c r="U100" s="36">
        <f>IF($F$10=0,0,IF(OR(((SIN($E$10/$O$2)+COS($F$10/$O$2)*SIN(S100/$O$2))/(SIN($F$10/$O$2)*COS(S100/$O$2)))&gt;1,((SIN($E$10/$O$2)+COS($F$10/$O$2)*SIN(S100/$O$2))/(SIN($F$10/$O$2)*COS(S100/$O$2)))&lt;-1),0,IF(((SIN($E$10/$O$2)+COS($F$10/$O$2)*SIN(S100/$O$2))/(SIN($F$10/$O$2)*COS(S100/$O$2)))=1,0,DEGREES(ACOS((SIN($E$10/$O$2)+COS($F$10/$O$2)*SIN(S100/$O$2))/(SIN($F$10/$O$2)*COS(S100/$O$2)))))))</f>
        <v>6.931690270346249</v>
      </c>
      <c r="V100" s="32">
        <f t="shared" si="13"/>
        <v>0.45228942545471695</v>
      </c>
      <c r="X100" s="30">
        <f t="shared" si="17"/>
        <v>41.5</v>
      </c>
      <c r="Y100" s="34">
        <f>IF($F$11=0,IF(AND($H$11&gt;X100,$G$11&lt;X100),180,0),IF(((-SIN($E$11/$O$2)+COS($F$11/$O$2)*SIN(X100/$O$2))/(SIN($F$11/$O$2)*COS(X100/$O$2)))&gt;1,0,IF(((-SIN($E$11/$O$2)+COS($F$11/$O$2)*SIN(X100/$O$2))/(SIN($F$11/$O$2)*COS(X100/$O$2)))&lt;-1,180,IF(((-SIN($E$11/$O$2)+COS($F$11/$O$2)*SIN(X100/$O$2))/(SIN($F$11/$O$2)*COS(X100/$O$2)))=-1,180,(IF(((-SIN($E$11/$O$2)+COS($F$11/$O$2)*SIN(X100/$O$2))/(SIN($F$11/$O$2)*COS(X100/$O$2)))=1,0,DEGREES(ACOS((-SIN($E$11/$O$2)+COS($F$11/$O$2)*SIN(X100/$O$2))/(SIN($F$11/$O$2)*COS(X100/$O$2))))))))))</f>
        <v>82.14816500106511</v>
      </c>
      <c r="Z100" s="36">
        <f>IF($F$11=0,0,IF(OR(((SIN($E$11/$O$2)+COS($F$11/$O$2)*SIN(X100/$O$2))/(SIN($F$11/$O$2)*COS(X100/$O$2)))&gt;1,((SIN($E$11/$O$2)+COS($F$11/$O$2)*SIN(X100/$O$2))/(SIN($F$11/$O$2)*COS(X100/$O$2)))&lt;-1),0,IF(((SIN($E$11/$O$2)+COS($F$11/$O$2)*SIN(X100/$O$2))/(SIN($F$11/$O$2)*COS(X100/$O$2)))=1,0,DEGREES(ACOS((SIN($E$11/$O$2)+COS($F$11/$O$2)*SIN(X100/$O$2))/(SIN($F$11/$O$2)*COS(X100/$O$2)))))))</f>
        <v>27.75078577821637</v>
      </c>
      <c r="AA100" s="32">
        <f t="shared" si="14"/>
        <v>0.3022076623491597</v>
      </c>
    </row>
    <row r="101" spans="14:27" ht="12.75">
      <c r="N101" s="30">
        <f t="shared" si="15"/>
        <v>42</v>
      </c>
      <c r="O101" s="34">
        <f>IF($F$9=0,IF(AND($H$9&gt;N101,$G$9&lt;N101),180,0),IF(((-SIN($E$9/$O$2)+COS($F$9/$O$2)*SIN(N101/$O$2))/(SIN($F$9/$O$2)*COS(N101/$O$2)))&gt;1,0,IF(((-SIN($E$9/$O$2)+COS($F$9/$O$2)*SIN(N101/$O$2))/(SIN($F$9/$O$2)*COS(N101/$O$2)))&lt;-1,180,IF(((-SIN($E$9/$O$2)+COS($F$9/$O$2)*SIN(N101/$O$2))/(SIN($F$9/$O$2)*COS(N101/$O$2)))=-1,180,(IF(((-SIN($E$9/$O$2)+COS($F$9/$O$2)*SIN(N101/$O$2))/(SIN($F$9/$O$2)*COS(N101/$O$2)))=1,0,DEGREES(ACOS((-SIN($E$9/$O$2)+COS($F$9/$O$2)*SIN(N101/$O$2))/(SIN($F$9/$O$2)*COS(N101/$O$2))))))))))</f>
        <v>93.05150265433328</v>
      </c>
      <c r="P101" s="34">
        <f>IF($F$9=0,0,IF(OR(((SIN($E$9/$O$2)+COS($F$9/$O$2)*SIN(N101/$O$2))/(SIN($F$9/$O$2)*COS(N101/$O$2)))&gt;1,((SIN($E$9/$O$2)+COS($F$9/$O$2)*SIN(N101/$O$2))/(SIN($F$9/$O$2)*COS(N101/$O$2)))&lt;-1),0,IF(((SIN($E$9/$O$2)+COS($F$9/$O$2)*SIN(N101/$O$2))/(SIN($F$9/$O$2)*COS(N101/$O$2)))=1,0,DEGREES(ACOS((SIN($E$9/$O$2)+COS($F$9/$O$2)*SIN(N101/$O$2))/(SIN($F$9/$O$2)*COS(N101/$O$2)))))))</f>
        <v>0</v>
      </c>
      <c r="Q101" s="32">
        <f t="shared" si="12"/>
        <v>0.5169527925240738</v>
      </c>
      <c r="S101" s="30">
        <f t="shared" si="16"/>
        <v>42</v>
      </c>
      <c r="T101" s="34">
        <f>IF($F$10=0,IF(AND($H$10&gt;S101,$G$10&lt;S101),180,0),IF(((-SIN($E$10/$O$2)+COS($F$10/$O$2)*SIN(S101/$O$2))/(SIN($F$10/$O$2)*COS(S101/$O$2)))&gt;1,0,IF(((-SIN($E$10/$O$2)+COS($F$10/$O$2)*SIN(S101/$O$2))/(SIN($F$10/$O$2)*COS(S101/$O$2)))&lt;-1,180,IF(((-SIN($E$10/$O$2)+COS($F$10/$O$2)*SIN(S101/$O$2))/(SIN($F$10/$O$2)*COS(S101/$O$2)))=-1,180,(IF(((-SIN($E$10/$O$2)+COS($F$10/$O$2)*SIN(S101/$O$2))/(SIN($F$10/$O$2)*COS(S101/$O$2)))=1,0,DEGREES(ACOS((-SIN($E$10/$O$2)+COS($F$10/$O$2)*SIN(S101/$O$2))/(SIN($F$10/$O$2)*COS(S101/$O$2))))))))))</f>
        <v>88.04088135163545</v>
      </c>
      <c r="U101" s="36">
        <f>IF($F$10=0,0,IF(OR(((SIN($E$10/$O$2)+COS($F$10/$O$2)*SIN(S101/$O$2))/(SIN($F$10/$O$2)*COS(S101/$O$2)))&gt;1,((SIN($E$10/$O$2)+COS($F$10/$O$2)*SIN(S101/$O$2))/(SIN($F$10/$O$2)*COS(S101/$O$2)))&lt;-1),0,IF(((SIN($E$10/$O$2)+COS($F$10/$O$2)*SIN(S101/$O$2))/(SIN($F$10/$O$2)*COS(S101/$O$2)))=1,0,DEGREES(ACOS((SIN($E$10/$O$2)+COS($F$10/$O$2)*SIN(S101/$O$2))/(SIN($F$10/$O$2)*COS(S101/$O$2)))))))</f>
        <v>0</v>
      </c>
      <c r="V101" s="32">
        <f t="shared" si="13"/>
        <v>0.48911600750908585</v>
      </c>
      <c r="X101" s="30">
        <f t="shared" si="17"/>
        <v>42</v>
      </c>
      <c r="Y101" s="34">
        <f>IF($F$11=0,IF(AND($H$11&gt;X101,$G$11&lt;X101),180,0),IF(((-SIN($E$11/$O$2)+COS($F$11/$O$2)*SIN(X101/$O$2))/(SIN($F$11/$O$2)*COS(X101/$O$2)))&gt;1,0,IF(((-SIN($E$11/$O$2)+COS($F$11/$O$2)*SIN(X101/$O$2))/(SIN($F$11/$O$2)*COS(X101/$O$2)))&lt;-1,180,IF(((-SIN($E$11/$O$2)+COS($F$11/$O$2)*SIN(X101/$O$2))/(SIN($F$11/$O$2)*COS(X101/$O$2)))=-1,180,(IF(((-SIN($E$11/$O$2)+COS($F$11/$O$2)*SIN(X101/$O$2))/(SIN($F$11/$O$2)*COS(X101/$O$2)))=1,0,DEGREES(ACOS((-SIN($E$11/$O$2)+COS($F$11/$O$2)*SIN(X101/$O$2))/(SIN($F$11/$O$2)*COS(X101/$O$2))))))))))</f>
        <v>81.79367973750774</v>
      </c>
      <c r="Z101" s="36">
        <f>IF($F$11=0,0,IF(OR(((SIN($E$11/$O$2)+COS($F$11/$O$2)*SIN(X101/$O$2))/(SIN($F$11/$O$2)*COS(X101/$O$2)))&gt;1,((SIN($E$11/$O$2)+COS($F$11/$O$2)*SIN(X101/$O$2))/(SIN($F$11/$O$2)*COS(X101/$O$2)))&lt;-1),0,IF(((SIN($E$11/$O$2)+COS($F$11/$O$2)*SIN(X101/$O$2))/(SIN($F$11/$O$2)*COS(X101/$O$2)))=1,0,DEGREES(ACOS((SIN($E$11/$O$2)+COS($F$11/$O$2)*SIN(X101/$O$2))/(SIN($F$11/$O$2)*COS(X101/$O$2)))))))</f>
        <v>26.2387883775359</v>
      </c>
      <c r="AA101" s="32">
        <f t="shared" si="14"/>
        <v>0.30863828533317694</v>
      </c>
    </row>
    <row r="102" spans="14:27" ht="12.75">
      <c r="N102" s="30">
        <f t="shared" si="15"/>
        <v>42.5</v>
      </c>
      <c r="O102" s="34">
        <f>IF($F$9=0,IF(AND($H$9&gt;N102,$G$9&lt;N102),180,0),IF(((-SIN($E$9/$O$2)+COS($F$9/$O$2)*SIN(N102/$O$2))/(SIN($F$9/$O$2)*COS(N102/$O$2)))&gt;1,0,IF(((-SIN($E$9/$O$2)+COS($F$9/$O$2)*SIN(N102/$O$2))/(SIN($F$9/$O$2)*COS(N102/$O$2)))&lt;-1,180,IF(((-SIN($E$9/$O$2)+COS($F$9/$O$2)*SIN(N102/$O$2))/(SIN($F$9/$O$2)*COS(N102/$O$2)))=-1,180,(IF(((-SIN($E$9/$O$2)+COS($F$9/$O$2)*SIN(N102/$O$2))/(SIN($F$9/$O$2)*COS(N102/$O$2)))=1,0,DEGREES(ACOS((-SIN($E$9/$O$2)+COS($F$9/$O$2)*SIN(N102/$O$2))/(SIN($F$9/$O$2)*COS(N102/$O$2))))))))))</f>
        <v>92.78560505433005</v>
      </c>
      <c r="P102" s="34">
        <f>IF($F$9=0,0,IF(OR(((SIN($E$9/$O$2)+COS($F$9/$O$2)*SIN(N102/$O$2))/(SIN($F$9/$O$2)*COS(N102/$O$2)))&gt;1,((SIN($E$9/$O$2)+COS($F$9/$O$2)*SIN(N102/$O$2))/(SIN($F$9/$O$2)*COS(N102/$O$2)))&lt;-1),0,IF(((SIN($E$9/$O$2)+COS($F$9/$O$2)*SIN(N102/$O$2))/(SIN($F$9/$O$2)*COS(N102/$O$2)))=1,0,DEGREES(ACOS((SIN($E$9/$O$2)+COS($F$9/$O$2)*SIN(N102/$O$2))/(SIN($F$9/$O$2)*COS(N102/$O$2)))))))</f>
        <v>0</v>
      </c>
      <c r="Q102" s="32">
        <f t="shared" si="12"/>
        <v>0.515475583635167</v>
      </c>
      <c r="S102" s="30">
        <f t="shared" si="16"/>
        <v>42.5</v>
      </c>
      <c r="T102" s="34">
        <f>IF($F$10=0,IF(AND($H$10&gt;S102,$G$10&lt;S102),180,0),IF(((-SIN($E$10/$O$2)+COS($F$10/$O$2)*SIN(S102/$O$2))/(SIN($F$10/$O$2)*COS(S102/$O$2)))&gt;1,0,IF(((-SIN($E$10/$O$2)+COS($F$10/$O$2)*SIN(S102/$O$2))/(SIN($F$10/$O$2)*COS(S102/$O$2)))&lt;-1,180,IF(((-SIN($E$10/$O$2)+COS($F$10/$O$2)*SIN(S102/$O$2))/(SIN($F$10/$O$2)*COS(S102/$O$2)))=-1,180,(IF(((-SIN($E$10/$O$2)+COS($F$10/$O$2)*SIN(S102/$O$2))/(SIN($F$10/$O$2)*COS(S102/$O$2)))=1,0,DEGREES(ACOS((-SIN($E$10/$O$2)+COS($F$10/$O$2)*SIN(S102/$O$2))/(SIN($F$10/$O$2)*COS(S102/$O$2))))))))))</f>
        <v>87.7352593487097</v>
      </c>
      <c r="U102" s="36">
        <f>IF($F$10=0,0,IF(OR(((SIN($E$10/$O$2)+COS($F$10/$O$2)*SIN(S102/$O$2))/(SIN($F$10/$O$2)*COS(S102/$O$2)))&gt;1,((SIN($E$10/$O$2)+COS($F$10/$O$2)*SIN(S102/$O$2))/(SIN($F$10/$O$2)*COS(S102/$O$2)))&lt;-1),0,IF(((SIN($E$10/$O$2)+COS($F$10/$O$2)*SIN(S102/$O$2))/(SIN($F$10/$O$2)*COS(S102/$O$2)))=1,0,DEGREES(ACOS((SIN($E$10/$O$2)+COS($F$10/$O$2)*SIN(S102/$O$2))/(SIN($F$10/$O$2)*COS(S102/$O$2)))))))</f>
        <v>0</v>
      </c>
      <c r="V102" s="32">
        <f t="shared" si="13"/>
        <v>0.4874181074928317</v>
      </c>
      <c r="X102" s="30">
        <f t="shared" si="17"/>
        <v>42.5</v>
      </c>
      <c r="Y102" s="34">
        <f>IF($F$11=0,IF(AND($H$11&gt;X102,$G$11&lt;X102),180,0),IF(((-SIN($E$11/$O$2)+COS($F$11/$O$2)*SIN(X102/$O$2))/(SIN($F$11/$O$2)*COS(X102/$O$2)))&gt;1,0,IF(((-SIN($E$11/$O$2)+COS($F$11/$O$2)*SIN(X102/$O$2))/(SIN($F$11/$O$2)*COS(X102/$O$2)))&lt;-1,180,IF(((-SIN($E$11/$O$2)+COS($F$11/$O$2)*SIN(X102/$O$2))/(SIN($F$11/$O$2)*COS(X102/$O$2)))=-1,180,(IF(((-SIN($E$11/$O$2)+COS($F$11/$O$2)*SIN(X102/$O$2))/(SIN($F$11/$O$2)*COS(X102/$O$2)))=1,0,DEGREES(ACOS((-SIN($E$11/$O$2)+COS($F$11/$O$2)*SIN(X102/$O$2))/(SIN($F$11/$O$2)*COS(X102/$O$2))))))))))</f>
        <v>81.43493250725439</v>
      </c>
      <c r="Z102" s="36">
        <f>IF($F$11=0,0,IF(OR(((SIN($E$11/$O$2)+COS($F$11/$O$2)*SIN(X102/$O$2))/(SIN($F$11/$O$2)*COS(X102/$O$2)))&gt;1,((SIN($E$11/$O$2)+COS($F$11/$O$2)*SIN(X102/$O$2))/(SIN($F$11/$O$2)*COS(X102/$O$2)))&lt;-1),0,IF(((SIN($E$11/$O$2)+COS($F$11/$O$2)*SIN(X102/$O$2))/(SIN($F$11/$O$2)*COS(X102/$O$2)))=1,0,DEGREES(ACOS((SIN($E$11/$O$2)+COS($F$11/$O$2)*SIN(X102/$O$2))/(SIN($F$11/$O$2)*COS(X102/$O$2)))))))</f>
        <v>24.61102808106616</v>
      </c>
      <c r="AA102" s="32">
        <f t="shared" si="14"/>
        <v>0.31568835792326794</v>
      </c>
    </row>
    <row r="103" spans="14:27" ht="12.75">
      <c r="N103" s="30">
        <f t="shared" si="15"/>
        <v>43</v>
      </c>
      <c r="O103" s="34">
        <f>IF($F$9=0,IF(AND($H$9&gt;N103,$G$9&lt;N103),180,0),IF(((-SIN($E$9/$O$2)+COS($F$9/$O$2)*SIN(N103/$O$2))/(SIN($F$9/$O$2)*COS(N103/$O$2)))&gt;1,0,IF(((-SIN($E$9/$O$2)+COS($F$9/$O$2)*SIN(N103/$O$2))/(SIN($F$9/$O$2)*COS(N103/$O$2)))&lt;-1,180,IF(((-SIN($E$9/$O$2)+COS($F$9/$O$2)*SIN(N103/$O$2))/(SIN($F$9/$O$2)*COS(N103/$O$2)))=-1,180,(IF(((-SIN($E$9/$O$2)+COS($F$9/$O$2)*SIN(N103/$O$2))/(SIN($F$9/$O$2)*COS(N103/$O$2)))=1,0,DEGREES(ACOS((-SIN($E$9/$O$2)+COS($F$9/$O$2)*SIN(N103/$O$2))/(SIN($F$9/$O$2)*COS(N103/$O$2))))))))))</f>
        <v>92.51802531839947</v>
      </c>
      <c r="P103" s="34">
        <f>IF($F$9=0,0,IF(OR(((SIN($E$9/$O$2)+COS($F$9/$O$2)*SIN(N103/$O$2))/(SIN($F$9/$O$2)*COS(N103/$O$2)))&gt;1,((SIN($E$9/$O$2)+COS($F$9/$O$2)*SIN(N103/$O$2))/(SIN($F$9/$O$2)*COS(N103/$O$2)))&lt;-1),0,IF(((SIN($E$9/$O$2)+COS($F$9/$O$2)*SIN(N103/$O$2))/(SIN($F$9/$O$2)*COS(N103/$O$2)))=1,0,DEGREES(ACOS((SIN($E$9/$O$2)+COS($F$9/$O$2)*SIN(N103/$O$2))/(SIN($F$9/$O$2)*COS(N103/$O$2)))))))</f>
        <v>0</v>
      </c>
      <c r="Q103" s="32">
        <f t="shared" si="12"/>
        <v>0.5139890295466637</v>
      </c>
      <c r="S103" s="30">
        <f t="shared" si="16"/>
        <v>43</v>
      </c>
      <c r="T103" s="34">
        <f>IF($F$10=0,IF(AND($H$10&gt;S103,$G$10&lt;S103),180,0),IF(((-SIN($E$10/$O$2)+COS($F$10/$O$2)*SIN(S103/$O$2))/(SIN($F$10/$O$2)*COS(S103/$O$2)))&gt;1,0,IF(((-SIN($E$10/$O$2)+COS($F$10/$O$2)*SIN(S103/$O$2))/(SIN($F$10/$O$2)*COS(S103/$O$2)))&lt;-1,180,IF(((-SIN($E$10/$O$2)+COS($F$10/$O$2)*SIN(S103/$O$2))/(SIN($F$10/$O$2)*COS(S103/$O$2)))=-1,180,(IF(((-SIN($E$10/$O$2)+COS($F$10/$O$2)*SIN(S103/$O$2))/(SIN($F$10/$O$2)*COS(S103/$O$2)))=1,0,DEGREES(ACOS((-SIN($E$10/$O$2)+COS($F$10/$O$2)*SIN(S103/$O$2))/(SIN($F$10/$O$2)*COS(S103/$O$2))))))))))</f>
        <v>87.42679933645731</v>
      </c>
      <c r="U103" s="36">
        <f>IF($F$10=0,0,IF(OR(((SIN($E$10/$O$2)+COS($F$10/$O$2)*SIN(S103/$O$2))/(SIN($F$10/$O$2)*COS(S103/$O$2)))&gt;1,((SIN($E$10/$O$2)+COS($F$10/$O$2)*SIN(S103/$O$2))/(SIN($F$10/$O$2)*COS(S103/$O$2)))&lt;-1),0,IF(((SIN($E$10/$O$2)+COS($F$10/$O$2)*SIN(S103/$O$2))/(SIN($F$10/$O$2)*COS(S103/$O$2)))=1,0,DEGREES(ACOS((SIN($E$10/$O$2)+COS($F$10/$O$2)*SIN(S103/$O$2))/(SIN($F$10/$O$2)*COS(S103/$O$2)))))))</f>
        <v>0</v>
      </c>
      <c r="V103" s="32">
        <f t="shared" si="13"/>
        <v>0.48570444075809616</v>
      </c>
      <c r="X103" s="30">
        <f t="shared" si="17"/>
        <v>43</v>
      </c>
      <c r="Y103" s="34">
        <f>IF($F$11=0,IF(AND($H$11&gt;X103,$G$11&lt;X103),180,0),IF(((-SIN($E$11/$O$2)+COS($F$11/$O$2)*SIN(X103/$O$2))/(SIN($F$11/$O$2)*COS(X103/$O$2)))&gt;1,0,IF(((-SIN($E$11/$O$2)+COS($F$11/$O$2)*SIN(X103/$O$2))/(SIN($F$11/$O$2)*COS(X103/$O$2)))&lt;-1,180,IF(((-SIN($E$11/$O$2)+COS($F$11/$O$2)*SIN(X103/$O$2))/(SIN($F$11/$O$2)*COS(X103/$O$2)))=-1,180,(IF(((-SIN($E$11/$O$2)+COS($F$11/$O$2)*SIN(X103/$O$2))/(SIN($F$11/$O$2)*COS(X103/$O$2)))=1,0,DEGREES(ACOS((-SIN($E$11/$O$2)+COS($F$11/$O$2)*SIN(X103/$O$2))/(SIN($F$11/$O$2)*COS(X103/$O$2))))))))))</f>
        <v>81.07174697359798</v>
      </c>
      <c r="Z103" s="36">
        <f>IF($F$11=0,0,IF(OR(((SIN($E$11/$O$2)+COS($F$11/$O$2)*SIN(X103/$O$2))/(SIN($F$11/$O$2)*COS(X103/$O$2)))&gt;1,((SIN($E$11/$O$2)+COS($F$11/$O$2)*SIN(X103/$O$2))/(SIN($F$11/$O$2)*COS(X103/$O$2)))&lt;-1),0,IF(((SIN($E$11/$O$2)+COS($F$11/$O$2)*SIN(X103/$O$2))/(SIN($F$11/$O$2)*COS(X103/$O$2)))=1,0,DEGREES(ACOS((SIN($E$11/$O$2)+COS($F$11/$O$2)*SIN(X103/$O$2))/(SIN($F$11/$O$2)*COS(X103/$O$2)))))))</f>
        <v>22.842052406972176</v>
      </c>
      <c r="AA103" s="32">
        <f t="shared" si="14"/>
        <v>0.32349830314792116</v>
      </c>
    </row>
    <row r="104" spans="14:27" ht="12.75">
      <c r="N104" s="30">
        <f t="shared" si="15"/>
        <v>43.5</v>
      </c>
      <c r="O104" s="34">
        <f>IF($F$9=0,IF(AND($H$9&gt;N104,$G$9&lt;N104),180,0),IF(((-SIN($E$9/$O$2)+COS($F$9/$O$2)*SIN(N104/$O$2))/(SIN($F$9/$O$2)*COS(N104/$O$2)))&gt;1,0,IF(((-SIN($E$9/$O$2)+COS($F$9/$O$2)*SIN(N104/$O$2))/(SIN($F$9/$O$2)*COS(N104/$O$2)))&lt;-1,180,IF(((-SIN($E$9/$O$2)+COS($F$9/$O$2)*SIN(N104/$O$2))/(SIN($F$9/$O$2)*COS(N104/$O$2)))=-1,180,(IF(((-SIN($E$9/$O$2)+COS($F$9/$O$2)*SIN(N104/$O$2))/(SIN($F$9/$O$2)*COS(N104/$O$2)))=1,0,DEGREES(ACOS((-SIN($E$9/$O$2)+COS($F$9/$O$2)*SIN(N104/$O$2))/(SIN($F$9/$O$2)*COS(N104/$O$2))))))))))</f>
        <v>92.24867478719631</v>
      </c>
      <c r="P104" s="34">
        <f>IF($F$9=0,0,IF(OR(((SIN($E$9/$O$2)+COS($F$9/$O$2)*SIN(N104/$O$2))/(SIN($F$9/$O$2)*COS(N104/$O$2)))&gt;1,((SIN($E$9/$O$2)+COS($F$9/$O$2)*SIN(N104/$O$2))/(SIN($F$9/$O$2)*COS(N104/$O$2)))&lt;-1),0,IF(((SIN($E$9/$O$2)+COS($F$9/$O$2)*SIN(N104/$O$2))/(SIN($F$9/$O$2)*COS(N104/$O$2)))=1,0,DEGREES(ACOS((SIN($E$9/$O$2)+COS($F$9/$O$2)*SIN(N104/$O$2))/(SIN($F$9/$O$2)*COS(N104/$O$2)))))))</f>
        <v>0</v>
      </c>
      <c r="Q104" s="32">
        <f t="shared" si="12"/>
        <v>0.5124926377066461</v>
      </c>
      <c r="S104" s="30">
        <f t="shared" si="16"/>
        <v>43.5</v>
      </c>
      <c r="T104" s="34">
        <f>IF($F$10=0,IF(AND($H$10&gt;S104,$G$10&lt;S104),180,0),IF(((-SIN($E$10/$O$2)+COS($F$10/$O$2)*SIN(S104/$O$2))/(SIN($F$10/$O$2)*COS(S104/$O$2)))&gt;1,0,IF(((-SIN($E$10/$O$2)+COS($F$10/$O$2)*SIN(S104/$O$2))/(SIN($F$10/$O$2)*COS(S104/$O$2)))&lt;-1,180,IF(((-SIN($E$10/$O$2)+COS($F$10/$O$2)*SIN(S104/$O$2))/(SIN($F$10/$O$2)*COS(S104/$O$2)))=-1,180,(IF(((-SIN($E$10/$O$2)+COS($F$10/$O$2)*SIN(S104/$O$2))/(SIN($F$10/$O$2)*COS(S104/$O$2)))=1,0,DEGREES(ACOS((-SIN($E$10/$O$2)+COS($F$10/$O$2)*SIN(S104/$O$2))/(SIN($F$10/$O$2)*COS(S104/$O$2))))))))))</f>
        <v>87.11537489105845</v>
      </c>
      <c r="U104" s="36">
        <f>IF($F$10=0,0,IF(OR(((SIN($E$10/$O$2)+COS($F$10/$O$2)*SIN(S104/$O$2))/(SIN($F$10/$O$2)*COS(S104/$O$2)))&gt;1,((SIN($E$10/$O$2)+COS($F$10/$O$2)*SIN(S104/$O$2))/(SIN($F$10/$O$2)*COS(S104/$O$2)))&lt;-1),0,IF(((SIN($E$10/$O$2)+COS($F$10/$O$2)*SIN(S104/$O$2))/(SIN($F$10/$O$2)*COS(S104/$O$2)))=1,0,DEGREES(ACOS((SIN($E$10/$O$2)+COS($F$10/$O$2)*SIN(S104/$O$2))/(SIN($F$10/$O$2)*COS(S104/$O$2)))))))</f>
        <v>0</v>
      </c>
      <c r="V104" s="32">
        <f t="shared" si="13"/>
        <v>0.48397430495032473</v>
      </c>
      <c r="X104" s="30">
        <f t="shared" si="17"/>
        <v>43.5</v>
      </c>
      <c r="Y104" s="34">
        <f>IF($F$11=0,IF(AND($H$11&gt;X104,$G$11&lt;X104),180,0),IF(((-SIN($E$11/$O$2)+COS($F$11/$O$2)*SIN(X104/$O$2))/(SIN($F$11/$O$2)*COS(X104/$O$2)))&gt;1,0,IF(((-SIN($E$11/$O$2)+COS($F$11/$O$2)*SIN(X104/$O$2))/(SIN($F$11/$O$2)*COS(X104/$O$2)))&lt;-1,180,IF(((-SIN($E$11/$O$2)+COS($F$11/$O$2)*SIN(X104/$O$2))/(SIN($F$11/$O$2)*COS(X104/$O$2)))=-1,180,(IF(((-SIN($E$11/$O$2)+COS($F$11/$O$2)*SIN(X104/$O$2))/(SIN($F$11/$O$2)*COS(X104/$O$2)))=1,0,DEGREES(ACOS((-SIN($E$11/$O$2)+COS($F$11/$O$2)*SIN(X104/$O$2))/(SIN($F$11/$O$2)*COS(X104/$O$2))))))))))</f>
        <v>80.70393889136542</v>
      </c>
      <c r="Z104" s="36">
        <f>IF($F$11=0,0,IF(OR(((SIN($E$11/$O$2)+COS($F$11/$O$2)*SIN(X104/$O$2))/(SIN($F$11/$O$2)*COS(X104/$O$2)))&gt;1,((SIN($E$11/$O$2)+COS($F$11/$O$2)*SIN(X104/$O$2))/(SIN($F$11/$O$2)*COS(X104/$O$2)))&lt;-1),0,IF(((SIN($E$11/$O$2)+COS($F$11/$O$2)*SIN(X104/$O$2))/(SIN($F$11/$O$2)*COS(X104/$O$2)))=1,0,DEGREES(ACOS((SIN($E$11/$O$2)+COS($F$11/$O$2)*SIN(X104/$O$2))/(SIN($F$11/$O$2)*COS(X104/$O$2)))))))</f>
        <v>20.89521395920261</v>
      </c>
      <c r="AA104" s="32">
        <f t="shared" si="14"/>
        <v>0.3322706940675712</v>
      </c>
    </row>
    <row r="105" spans="14:27" ht="12.75">
      <c r="N105" s="30">
        <f t="shared" si="15"/>
        <v>44</v>
      </c>
      <c r="O105" s="34">
        <f>IF($F$9=0,IF(AND($H$9&gt;N105,$G$9&lt;N105),180,0),IF(((-SIN($E$9/$O$2)+COS($F$9/$O$2)*SIN(N105/$O$2))/(SIN($F$9/$O$2)*COS(N105/$O$2)))&gt;1,0,IF(((-SIN($E$9/$O$2)+COS($F$9/$O$2)*SIN(N105/$O$2))/(SIN($F$9/$O$2)*COS(N105/$O$2)))&lt;-1,180,IF(((-SIN($E$9/$O$2)+COS($F$9/$O$2)*SIN(N105/$O$2))/(SIN($F$9/$O$2)*COS(N105/$O$2)))=-1,180,(IF(((-SIN($E$9/$O$2)+COS($F$9/$O$2)*SIN(N105/$O$2))/(SIN($F$9/$O$2)*COS(N105/$O$2)))=1,0,DEGREES(ACOS((-SIN($E$9/$O$2)+COS($F$9/$O$2)*SIN(N105/$O$2))/(SIN($F$9/$O$2)*COS(N105/$O$2))))))))))</f>
        <v>91.97746150213015</v>
      </c>
      <c r="P105" s="34">
        <f>IF($F$9=0,0,IF(OR(((SIN($E$9/$O$2)+COS($F$9/$O$2)*SIN(N105/$O$2))/(SIN($F$9/$O$2)*COS(N105/$O$2)))&gt;1,((SIN($E$9/$O$2)+COS($F$9/$O$2)*SIN(N105/$O$2))/(SIN($F$9/$O$2)*COS(N105/$O$2)))&lt;-1),0,IF(((SIN($E$9/$O$2)+COS($F$9/$O$2)*SIN(N105/$O$2))/(SIN($F$9/$O$2)*COS(N105/$O$2)))=1,0,DEGREES(ACOS((SIN($E$9/$O$2)+COS($F$9/$O$2)*SIN(N105/$O$2))/(SIN($F$9/$O$2)*COS(N105/$O$2)))))))</f>
        <v>0</v>
      </c>
      <c r="Q105" s="32">
        <f t="shared" si="12"/>
        <v>0.5109858972340564</v>
      </c>
      <c r="S105" s="30">
        <f t="shared" si="16"/>
        <v>44</v>
      </c>
      <c r="T105" s="34">
        <f>IF($F$10=0,IF(AND($H$10&gt;S105,$G$10&lt;S105),180,0),IF(((-SIN($E$10/$O$2)+COS($F$10/$O$2)*SIN(S105/$O$2))/(SIN($F$10/$O$2)*COS(S105/$O$2)))&gt;1,0,IF(((-SIN($E$10/$O$2)+COS($F$10/$O$2)*SIN(S105/$O$2))/(SIN($F$10/$O$2)*COS(S105/$O$2)))&lt;-1,180,IF(((-SIN($E$10/$O$2)+COS($F$10/$O$2)*SIN(S105/$O$2))/(SIN($F$10/$O$2)*COS(S105/$O$2)))=-1,180,(IF(((-SIN($E$10/$O$2)+COS($F$10/$O$2)*SIN(S105/$O$2))/(SIN($F$10/$O$2)*COS(S105/$O$2)))=1,0,DEGREES(ACOS((-SIN($E$10/$O$2)+COS($F$10/$O$2)*SIN(S105/$O$2))/(SIN($F$10/$O$2)*COS(S105/$O$2))))))))))</f>
        <v>86.80085437315132</v>
      </c>
      <c r="U105" s="36">
        <f>IF($F$10=0,0,IF(OR(((SIN($E$10/$O$2)+COS($F$10/$O$2)*SIN(S105/$O$2))/(SIN($F$10/$O$2)*COS(S105/$O$2)))&gt;1,((SIN($E$10/$O$2)+COS($F$10/$O$2)*SIN(S105/$O$2))/(SIN($F$10/$O$2)*COS(S105/$O$2)))&lt;-1),0,IF(((SIN($E$10/$O$2)+COS($F$10/$O$2)*SIN(S105/$O$2))/(SIN($F$10/$O$2)*COS(S105/$O$2)))=1,0,DEGREES(ACOS((SIN($E$10/$O$2)+COS($F$10/$O$2)*SIN(S105/$O$2))/(SIN($F$10/$O$2)*COS(S105/$O$2)))))))</f>
        <v>0</v>
      </c>
      <c r="V105" s="32">
        <f t="shared" si="13"/>
        <v>0.4822269687397296</v>
      </c>
      <c r="X105" s="30">
        <f t="shared" si="17"/>
        <v>44</v>
      </c>
      <c r="Y105" s="34">
        <f>IF($F$11=0,IF(AND($H$11&gt;X105,$G$11&lt;X105),180,0),IF(((-SIN($E$11/$O$2)+COS($F$11/$O$2)*SIN(X105/$O$2))/(SIN($F$11/$O$2)*COS(X105/$O$2)))&gt;1,0,IF(((-SIN($E$11/$O$2)+COS($F$11/$O$2)*SIN(X105/$O$2))/(SIN($F$11/$O$2)*COS(X105/$O$2)))&lt;-1,180,IF(((-SIN($E$11/$O$2)+COS($F$11/$O$2)*SIN(X105/$O$2))/(SIN($F$11/$O$2)*COS(X105/$O$2)))=-1,180,(IF(((-SIN($E$11/$O$2)+COS($F$11/$O$2)*SIN(X105/$O$2))/(SIN($F$11/$O$2)*COS(X105/$O$2)))=1,0,DEGREES(ACOS((-SIN($E$11/$O$2)+COS($F$11/$O$2)*SIN(X105/$O$2))/(SIN($F$11/$O$2)*COS(X105/$O$2))))))))))</f>
        <v>80.33131560384878</v>
      </c>
      <c r="Z105" s="36">
        <f>IF($F$11=0,0,IF(OR(((SIN($E$11/$O$2)+COS($F$11/$O$2)*SIN(X105/$O$2))/(SIN($F$11/$O$2)*COS(X105/$O$2)))&gt;1,((SIN($E$11/$O$2)+COS($F$11/$O$2)*SIN(X105/$O$2))/(SIN($F$11/$O$2)*COS(X105/$O$2)))&lt;-1),0,IF(((SIN($E$11/$O$2)+COS($F$11/$O$2)*SIN(X105/$O$2))/(SIN($F$11/$O$2)*COS(X105/$O$2)))=1,0,DEGREES(ACOS((SIN($E$11/$O$2)+COS($F$11/$O$2)*SIN(X105/$O$2))/(SIN($F$11/$O$2)*COS(X105/$O$2)))))))</f>
        <v>18.714145936222998</v>
      </c>
      <c r="AA105" s="32">
        <f t="shared" si="14"/>
        <v>0.34231760926458765</v>
      </c>
    </row>
    <row r="106" spans="14:27" ht="12.75">
      <c r="N106" s="30">
        <f t="shared" si="15"/>
        <v>44.5</v>
      </c>
      <c r="O106" s="34">
        <f>IF($F$9=0,IF(AND($H$9&gt;N106,$G$9&lt;N106),180,0),IF(((-SIN($E$9/$O$2)+COS($F$9/$O$2)*SIN(N106/$O$2))/(SIN($F$9/$O$2)*COS(N106/$O$2)))&gt;1,0,IF(((-SIN($E$9/$O$2)+COS($F$9/$O$2)*SIN(N106/$O$2))/(SIN($F$9/$O$2)*COS(N106/$O$2)))&lt;-1,180,IF(((-SIN($E$9/$O$2)+COS($F$9/$O$2)*SIN(N106/$O$2))/(SIN($F$9/$O$2)*COS(N106/$O$2)))=-1,180,(IF(((-SIN($E$9/$O$2)+COS($F$9/$O$2)*SIN(N106/$O$2))/(SIN($F$9/$O$2)*COS(N106/$O$2)))=1,0,DEGREES(ACOS((-SIN($E$9/$O$2)+COS($F$9/$O$2)*SIN(N106/$O$2))/(SIN($F$9/$O$2)*COS(N106/$O$2))))))))))</f>
        <v>91.70429000429583</v>
      </c>
      <c r="P106" s="34">
        <f>IF($F$9=0,0,IF(OR(((SIN($E$9/$O$2)+COS($F$9/$O$2)*SIN(N106/$O$2))/(SIN($F$9/$O$2)*COS(N106/$O$2)))&gt;1,((SIN($E$9/$O$2)+COS($F$9/$O$2)*SIN(N106/$O$2))/(SIN($F$9/$O$2)*COS(N106/$O$2)))&lt;-1),0,IF(((SIN($E$9/$O$2)+COS($F$9/$O$2)*SIN(N106/$O$2))/(SIN($F$9/$O$2)*COS(N106/$O$2)))=1,0,DEGREES(ACOS((SIN($E$9/$O$2)+COS($F$9/$O$2)*SIN(N106/$O$2))/(SIN($F$9/$O$2)*COS(N106/$O$2)))))))</f>
        <v>0</v>
      </c>
      <c r="Q106" s="32">
        <f t="shared" si="12"/>
        <v>0.5094682778016435</v>
      </c>
      <c r="S106" s="30">
        <f t="shared" si="16"/>
        <v>44.5</v>
      </c>
      <c r="T106" s="34">
        <f>IF($F$10=0,IF(AND($H$10&gt;S106,$G$10&lt;S106),180,0),IF(((-SIN($E$10/$O$2)+COS($F$10/$O$2)*SIN(S106/$O$2))/(SIN($F$10/$O$2)*COS(S106/$O$2)))&gt;1,0,IF(((-SIN($E$10/$O$2)+COS($F$10/$O$2)*SIN(S106/$O$2))/(SIN($F$10/$O$2)*COS(S106/$O$2)))&lt;-1,180,IF(((-SIN($E$10/$O$2)+COS($F$10/$O$2)*SIN(S106/$O$2))/(SIN($F$10/$O$2)*COS(S106/$O$2)))=-1,180,(IF(((-SIN($E$10/$O$2)+COS($F$10/$O$2)*SIN(S106/$O$2))/(SIN($F$10/$O$2)*COS(S106/$O$2)))=1,0,DEGREES(ACOS((-SIN($E$10/$O$2)+COS($F$10/$O$2)*SIN(S106/$O$2))/(SIN($F$10/$O$2)*COS(S106/$O$2))))))))))</f>
        <v>86.48310060809287</v>
      </c>
      <c r="U106" s="36">
        <f>IF($F$10=0,0,IF(OR(((SIN($E$10/$O$2)+COS($F$10/$O$2)*SIN(S106/$O$2))/(SIN($F$10/$O$2)*COS(S106/$O$2)))&gt;1,((SIN($E$10/$O$2)+COS($F$10/$O$2)*SIN(S106/$O$2))/(SIN($F$10/$O$2)*COS(S106/$O$2)))&lt;-1),0,IF(((SIN($E$10/$O$2)+COS($F$10/$O$2)*SIN(S106/$O$2))/(SIN($F$10/$O$2)*COS(S106/$O$2)))=1,0,DEGREES(ACOS((SIN($E$10/$O$2)+COS($F$10/$O$2)*SIN(S106/$O$2))/(SIN($F$10/$O$2)*COS(S106/$O$2)))))))</f>
        <v>0</v>
      </c>
      <c r="V106" s="32">
        <f t="shared" si="13"/>
        <v>0.4804616700449604</v>
      </c>
      <c r="X106" s="30">
        <f t="shared" si="17"/>
        <v>44.5</v>
      </c>
      <c r="Y106" s="34">
        <f>IF($F$11=0,IF(AND($H$11&gt;X106,$G$11&lt;X106),180,0),IF(((-SIN($E$11/$O$2)+COS($F$11/$O$2)*SIN(X106/$O$2))/(SIN($F$11/$O$2)*COS(X106/$O$2)))&gt;1,0,IF(((-SIN($E$11/$O$2)+COS($F$11/$O$2)*SIN(X106/$O$2))/(SIN($F$11/$O$2)*COS(X106/$O$2)))&lt;-1,180,IF(((-SIN($E$11/$O$2)+COS($F$11/$O$2)*SIN(X106/$O$2))/(SIN($F$11/$O$2)*COS(X106/$O$2)))=-1,180,(IF(((-SIN($E$11/$O$2)+COS($F$11/$O$2)*SIN(X106/$O$2))/(SIN($F$11/$O$2)*COS(X106/$O$2)))=1,0,DEGREES(ACOS((-SIN($E$11/$O$2)+COS($F$11/$O$2)*SIN(X106/$O$2))/(SIN($F$11/$O$2)*COS(X106/$O$2))))))))))</f>
        <v>79.95367550104206</v>
      </c>
      <c r="Z106" s="36">
        <f>IF($F$11=0,0,IF(OR(((SIN($E$11/$O$2)+COS($F$11/$O$2)*SIN(X106/$O$2))/(SIN($F$11/$O$2)*COS(X106/$O$2)))&gt;1,((SIN($E$11/$O$2)+COS($F$11/$O$2)*SIN(X106/$O$2))/(SIN($F$11/$O$2)*COS(X106/$O$2)))&lt;-1),0,IF(((SIN($E$11/$O$2)+COS($F$11/$O$2)*SIN(X106/$O$2))/(SIN($F$11/$O$2)*COS(X106/$O$2)))=1,0,DEGREES(ACOS((SIN($E$11/$O$2)+COS($F$11/$O$2)*SIN(X106/$O$2))/(SIN($F$11/$O$2)*COS(X106/$O$2)))))))</f>
        <v>16.203414648776285</v>
      </c>
      <c r="AA106" s="32">
        <f t="shared" si="14"/>
        <v>0.35416811584592095</v>
      </c>
    </row>
    <row r="107" spans="14:27" ht="12.75">
      <c r="N107" s="30">
        <f t="shared" si="15"/>
        <v>45</v>
      </c>
      <c r="O107" s="34">
        <f>IF($F$9=0,IF(AND($H$9&gt;N107,$G$9&lt;N107),180,0),IF(((-SIN($E$9/$O$2)+COS($F$9/$O$2)*SIN(N107/$O$2))/(SIN($F$9/$O$2)*COS(N107/$O$2)))&gt;1,0,IF(((-SIN($E$9/$O$2)+COS($F$9/$O$2)*SIN(N107/$O$2))/(SIN($F$9/$O$2)*COS(N107/$O$2)))&lt;-1,180,IF(((-SIN($E$9/$O$2)+COS($F$9/$O$2)*SIN(N107/$O$2))/(SIN($F$9/$O$2)*COS(N107/$O$2)))=-1,180,(IF(((-SIN($E$9/$O$2)+COS($F$9/$O$2)*SIN(N107/$O$2))/(SIN($F$9/$O$2)*COS(N107/$O$2)))=1,0,DEGREES(ACOS((-SIN($E$9/$O$2)+COS($F$9/$O$2)*SIN(N107/$O$2))/(SIN($F$9/$O$2)*COS(N107/$O$2))))))))))</f>
        <v>91.42906111982126</v>
      </c>
      <c r="P107" s="34">
        <f>IF($F$9=0,0,IF(OR(((SIN($E$9/$O$2)+COS($F$9/$O$2)*SIN(N107/$O$2))/(SIN($F$9/$O$2)*COS(N107/$O$2)))&gt;1,((SIN($E$9/$O$2)+COS($F$9/$O$2)*SIN(N107/$O$2))/(SIN($F$9/$O$2)*COS(N107/$O$2)))&lt;-1),0,IF(((SIN($E$9/$O$2)+COS($F$9/$O$2)*SIN(N107/$O$2))/(SIN($F$9/$O$2)*COS(N107/$O$2)))=1,0,DEGREES(ACOS((SIN($E$9/$O$2)+COS($F$9/$O$2)*SIN(N107/$O$2))/(SIN($F$9/$O$2)*COS(N107/$O$2)))))))</f>
        <v>0</v>
      </c>
      <c r="Q107" s="32">
        <f t="shared" si="12"/>
        <v>0.5079392284434514</v>
      </c>
      <c r="S107" s="30">
        <f t="shared" si="16"/>
        <v>45</v>
      </c>
      <c r="T107" s="34">
        <f>IF($F$10=0,IF(AND($H$10&gt;S107,$G$10&lt;S107),180,0),IF(((-SIN($E$10/$O$2)+COS($F$10/$O$2)*SIN(S107/$O$2))/(SIN($F$10/$O$2)*COS(S107/$O$2)))&gt;1,0,IF(((-SIN($E$10/$O$2)+COS($F$10/$O$2)*SIN(S107/$O$2))/(SIN($F$10/$O$2)*COS(S107/$O$2)))&lt;-1,180,IF(((-SIN($E$10/$O$2)+COS($F$10/$O$2)*SIN(S107/$O$2))/(SIN($F$10/$O$2)*COS(S107/$O$2)))=-1,180,(IF(((-SIN($E$10/$O$2)+COS($F$10/$O$2)*SIN(S107/$O$2))/(SIN($F$10/$O$2)*COS(S107/$O$2)))=1,0,DEGREES(ACOS((-SIN($E$10/$O$2)+COS($F$10/$O$2)*SIN(S107/$O$2))/(SIN($F$10/$O$2)*COS(S107/$O$2))))))))))</f>
        <v>86.1619705433483</v>
      </c>
      <c r="U107" s="36">
        <f>IF($F$10=0,0,IF(OR(((SIN($E$10/$O$2)+COS($F$10/$O$2)*SIN(S107/$O$2))/(SIN($F$10/$O$2)*COS(S107/$O$2)))&gt;1,((SIN($E$10/$O$2)+COS($F$10/$O$2)*SIN(S107/$O$2))/(SIN($F$10/$O$2)*COS(S107/$O$2)))&lt;-1),0,IF(((SIN($E$10/$O$2)+COS($F$10/$O$2)*SIN(S107/$O$2))/(SIN($F$10/$O$2)*COS(S107/$O$2)))=1,0,DEGREES(ACOS((SIN($E$10/$O$2)+COS($F$10/$O$2)*SIN(S107/$O$2))/(SIN($F$10/$O$2)*COS(S107/$O$2)))))))</f>
        <v>0</v>
      </c>
      <c r="V107" s="32">
        <f t="shared" si="13"/>
        <v>0.47867761412971277</v>
      </c>
      <c r="X107" s="30">
        <f t="shared" si="17"/>
        <v>45</v>
      </c>
      <c r="Y107" s="34">
        <f>IF($F$11=0,IF(AND($H$11&gt;X107,$G$11&lt;X107),180,0),IF(((-SIN($E$11/$O$2)+COS($F$11/$O$2)*SIN(X107/$O$2))/(SIN($F$11/$O$2)*COS(X107/$O$2)))&gt;1,0,IF(((-SIN($E$11/$O$2)+COS($F$11/$O$2)*SIN(X107/$O$2))/(SIN($F$11/$O$2)*COS(X107/$O$2)))&lt;-1,180,IF(((-SIN($E$11/$O$2)+COS($F$11/$O$2)*SIN(X107/$O$2))/(SIN($F$11/$O$2)*COS(X107/$O$2)))=-1,180,(IF(((-SIN($E$11/$O$2)+COS($F$11/$O$2)*SIN(X107/$O$2))/(SIN($F$11/$O$2)*COS(X107/$O$2)))=1,0,DEGREES(ACOS((-SIN($E$11/$O$2)+COS($F$11/$O$2)*SIN(X107/$O$2))/(SIN($F$11/$O$2)*COS(X107/$O$2))))))))))</f>
        <v>79.57080743554313</v>
      </c>
      <c r="Z107" s="36">
        <f>IF($F$11=0,0,IF(OR(((SIN($E$11/$O$2)+COS($F$11/$O$2)*SIN(X107/$O$2))/(SIN($F$11/$O$2)*COS(X107/$O$2)))&gt;1,((SIN($E$11/$O$2)+COS($F$11/$O$2)*SIN(X107/$O$2))/(SIN($F$11/$O$2)*COS(X107/$O$2)))&lt;-1),0,IF(((SIN($E$11/$O$2)+COS($F$11/$O$2)*SIN(X107/$O$2))/(SIN($F$11/$O$2)*COS(X107/$O$2)))=1,0,DEGREES(ACOS((SIN($E$11/$O$2)+COS($F$11/$O$2)*SIN(X107/$O$2))/(SIN($F$11/$O$2)*COS(X107/$O$2)))))))</f>
        <v>13.174451088817777</v>
      </c>
      <c r="AA107" s="32">
        <f t="shared" si="14"/>
        <v>0.36886864637069644</v>
      </c>
    </row>
    <row r="108" spans="14:27" ht="12.75">
      <c r="N108" s="30">
        <f t="shared" si="15"/>
        <v>45.5</v>
      </c>
      <c r="O108" s="34">
        <f>IF($F$9=0,IF(AND($H$9&gt;N108,$G$9&lt;N108),180,0),IF(((-SIN($E$9/$O$2)+COS($F$9/$O$2)*SIN(N108/$O$2))/(SIN($F$9/$O$2)*COS(N108/$O$2)))&gt;1,0,IF(((-SIN($E$9/$O$2)+COS($F$9/$O$2)*SIN(N108/$O$2))/(SIN($F$9/$O$2)*COS(N108/$O$2)))&lt;-1,180,IF(((-SIN($E$9/$O$2)+COS($F$9/$O$2)*SIN(N108/$O$2))/(SIN($F$9/$O$2)*COS(N108/$O$2)))=-1,180,(IF(((-SIN($E$9/$O$2)+COS($F$9/$O$2)*SIN(N108/$O$2))/(SIN($F$9/$O$2)*COS(N108/$O$2)))=1,0,DEGREES(ACOS((-SIN($E$9/$O$2)+COS($F$9/$O$2)*SIN(N108/$O$2))/(SIN($F$9/$O$2)*COS(N108/$O$2))))))))))</f>
        <v>91.15167173049974</v>
      </c>
      <c r="P108" s="34">
        <f>IF($F$9=0,0,IF(OR(((SIN($E$9/$O$2)+COS($F$9/$O$2)*SIN(N108/$O$2))/(SIN($F$9/$O$2)*COS(N108/$O$2)))&gt;1,((SIN($E$9/$O$2)+COS($F$9/$O$2)*SIN(N108/$O$2))/(SIN($F$9/$O$2)*COS(N108/$O$2)))&lt;-1),0,IF(((SIN($E$9/$O$2)+COS($F$9/$O$2)*SIN(N108/$O$2))/(SIN($F$9/$O$2)*COS(N108/$O$2)))=1,0,DEGREES(ACOS((SIN($E$9/$O$2)+COS($F$9/$O$2)*SIN(N108/$O$2))/(SIN($F$9/$O$2)*COS(N108/$O$2)))))))</f>
        <v>0</v>
      </c>
      <c r="Q108" s="32">
        <f t="shared" si="12"/>
        <v>0.5063981762805542</v>
      </c>
      <c r="S108" s="30">
        <f t="shared" si="16"/>
        <v>45.5</v>
      </c>
      <c r="T108" s="34">
        <f>IF($F$10=0,IF(AND($H$10&gt;S108,$G$10&lt;S108),180,0),IF(((-SIN($E$10/$O$2)+COS($F$10/$O$2)*SIN(S108/$O$2))/(SIN($F$10/$O$2)*COS(S108/$O$2)))&gt;1,0,IF(((-SIN($E$10/$O$2)+COS($F$10/$O$2)*SIN(S108/$O$2))/(SIN($F$10/$O$2)*COS(S108/$O$2)))&lt;-1,180,IF(((-SIN($E$10/$O$2)+COS($F$10/$O$2)*SIN(S108/$O$2))/(SIN($F$10/$O$2)*COS(S108/$O$2)))=-1,180,(IF(((-SIN($E$10/$O$2)+COS($F$10/$O$2)*SIN(S108/$O$2))/(SIN($F$10/$O$2)*COS(S108/$O$2)))=1,0,DEGREES(ACOS((-SIN($E$10/$O$2)+COS($F$10/$O$2)*SIN(S108/$O$2))/(SIN($F$10/$O$2)*COS(S108/$O$2))))))))))</f>
        <v>85.83731488101323</v>
      </c>
      <c r="U108" s="36">
        <f>IF($F$10=0,0,IF(OR(((SIN($E$10/$O$2)+COS($F$10/$O$2)*SIN(S108/$O$2))/(SIN($F$10/$O$2)*COS(S108/$O$2)))&gt;1,((SIN($E$10/$O$2)+COS($F$10/$O$2)*SIN(S108/$O$2))/(SIN($F$10/$O$2)*COS(S108/$O$2)))&lt;-1),0,IF(((SIN($E$10/$O$2)+COS($F$10/$O$2)*SIN(S108/$O$2))/(SIN($F$10/$O$2)*COS(S108/$O$2)))=1,0,DEGREES(ACOS((SIN($E$10/$O$2)+COS($F$10/$O$2)*SIN(S108/$O$2))/(SIN($F$10/$O$2)*COS(S108/$O$2)))))))</f>
        <v>0</v>
      </c>
      <c r="V108" s="32">
        <f t="shared" si="13"/>
        <v>0.4768739715611846</v>
      </c>
      <c r="X108" s="30">
        <f t="shared" si="17"/>
        <v>45.5</v>
      </c>
      <c r="Y108" s="34">
        <f>IF($F$11=0,IF(AND($H$11&gt;X108,$G$11&lt;X108),180,0),IF(((-SIN($E$11/$O$2)+COS($F$11/$O$2)*SIN(X108/$O$2))/(SIN($F$11/$O$2)*COS(X108/$O$2)))&gt;1,0,IF(((-SIN($E$11/$O$2)+COS($F$11/$O$2)*SIN(X108/$O$2))/(SIN($F$11/$O$2)*COS(X108/$O$2)))&lt;-1,180,IF(((-SIN($E$11/$O$2)+COS($F$11/$O$2)*SIN(X108/$O$2))/(SIN($F$11/$O$2)*COS(X108/$O$2)))=-1,180,(IF(((-SIN($E$11/$O$2)+COS($F$11/$O$2)*SIN(X108/$O$2))/(SIN($F$11/$O$2)*COS(X108/$O$2)))=1,0,DEGREES(ACOS((-SIN($E$11/$O$2)+COS($F$11/$O$2)*SIN(X108/$O$2))/(SIN($F$11/$O$2)*COS(X108/$O$2))))))))))</f>
        <v>79.18249009207538</v>
      </c>
      <c r="Z108" s="36">
        <f>IF($F$11=0,0,IF(OR(((SIN($E$11/$O$2)+COS($F$11/$O$2)*SIN(X108/$O$2))/(SIN($F$11/$O$2)*COS(X108/$O$2)))&gt;1,((SIN($E$11/$O$2)+COS($F$11/$O$2)*SIN(X108/$O$2))/(SIN($F$11/$O$2)*COS(X108/$O$2)))&lt;-1),0,IF(((SIN($E$11/$O$2)+COS($F$11/$O$2)*SIN(X108/$O$2))/(SIN($F$11/$O$2)*COS(X108/$O$2)))=1,0,DEGREES(ACOS((SIN($E$11/$O$2)+COS($F$11/$O$2)*SIN(X108/$O$2))/(SIN($F$11/$O$2)*COS(X108/$O$2)))))))</f>
        <v>9.122849502141671</v>
      </c>
      <c r="AA108" s="32">
        <f t="shared" si="14"/>
        <v>0.3892202254996317</v>
      </c>
    </row>
    <row r="109" spans="14:27" ht="12.75">
      <c r="N109" s="30">
        <f t="shared" si="15"/>
        <v>46</v>
      </c>
      <c r="O109" s="34">
        <f>IF($F$9=0,IF(AND($H$9&gt;N109,$G$9&lt;N109),180,0),IF(((-SIN($E$9/$O$2)+COS($F$9/$O$2)*SIN(N109/$O$2))/(SIN($F$9/$O$2)*COS(N109/$O$2)))&gt;1,0,IF(((-SIN($E$9/$O$2)+COS($F$9/$O$2)*SIN(N109/$O$2))/(SIN($F$9/$O$2)*COS(N109/$O$2)))&lt;-1,180,IF(((-SIN($E$9/$O$2)+COS($F$9/$O$2)*SIN(N109/$O$2))/(SIN($F$9/$O$2)*COS(N109/$O$2)))=-1,180,(IF(((-SIN($E$9/$O$2)+COS($F$9/$O$2)*SIN(N109/$O$2))/(SIN($F$9/$O$2)*COS(N109/$O$2)))=1,0,DEGREES(ACOS((-SIN($E$9/$O$2)+COS($F$9/$O$2)*SIN(N109/$O$2))/(SIN($F$9/$O$2)*COS(N109/$O$2))))))))))</f>
        <v>90.87201452846563</v>
      </c>
      <c r="P109" s="34">
        <f>IF($F$9=0,0,IF(OR(((SIN($E$9/$O$2)+COS($F$9/$O$2)*SIN(N109/$O$2))/(SIN($F$9/$O$2)*COS(N109/$O$2)))&gt;1,((SIN($E$9/$O$2)+COS($F$9/$O$2)*SIN(N109/$O$2))/(SIN($F$9/$O$2)*COS(N109/$O$2)))&lt;-1),0,IF(((SIN($E$9/$O$2)+COS($F$9/$O$2)*SIN(N109/$O$2))/(SIN($F$9/$O$2)*COS(N109/$O$2)))=1,0,DEGREES(ACOS((SIN($E$9/$O$2)+COS($F$9/$O$2)*SIN(N109/$O$2))/(SIN($F$9/$O$2)*COS(N109/$O$2)))))))</f>
        <v>0</v>
      </c>
      <c r="Q109" s="32">
        <f t="shared" si="12"/>
        <v>0.5048445251581424</v>
      </c>
      <c r="S109" s="30">
        <f t="shared" si="16"/>
        <v>46</v>
      </c>
      <c r="T109" s="34">
        <f>IF($F$10=0,IF(AND($H$10&gt;S109,$G$10&lt;S109),180,0),IF(((-SIN($E$10/$O$2)+COS($F$10/$O$2)*SIN(S109/$O$2))/(SIN($F$10/$O$2)*COS(S109/$O$2)))&gt;1,0,IF(((-SIN($E$10/$O$2)+COS($F$10/$O$2)*SIN(S109/$O$2))/(SIN($F$10/$O$2)*COS(S109/$O$2)))&lt;-1,180,IF(((-SIN($E$10/$O$2)+COS($F$10/$O$2)*SIN(S109/$O$2))/(SIN($F$10/$O$2)*COS(S109/$O$2)))=-1,180,(IF(((-SIN($E$10/$O$2)+COS($F$10/$O$2)*SIN(S109/$O$2))/(SIN($F$10/$O$2)*COS(S109/$O$2)))=1,0,DEGREES(ACOS((-SIN($E$10/$O$2)+COS($F$10/$O$2)*SIN(S109/$O$2))/(SIN($F$10/$O$2)*COS(S109/$O$2))))))))))</f>
        <v>85.5089776832687</v>
      </c>
      <c r="U109" s="36">
        <f>IF($F$10=0,0,IF(OR(((SIN($E$10/$O$2)+COS($F$10/$O$2)*SIN(S109/$O$2))/(SIN($F$10/$O$2)*COS(S109/$O$2)))&gt;1,((SIN($E$10/$O$2)+COS($F$10/$O$2)*SIN(S109/$O$2))/(SIN($F$10/$O$2)*COS(S109/$O$2)))&lt;-1),0,IF(((SIN($E$10/$O$2)+COS($F$10/$O$2)*SIN(S109/$O$2))/(SIN($F$10/$O$2)*COS(S109/$O$2)))=1,0,DEGREES(ACOS((SIN($E$10/$O$2)+COS($F$10/$O$2)*SIN(S109/$O$2))/(SIN($F$10/$O$2)*COS(S109/$O$2)))))))</f>
        <v>0</v>
      </c>
      <c r="V109" s="32">
        <f t="shared" si="13"/>
        <v>0.4750498760181594</v>
      </c>
      <c r="X109" s="30">
        <f t="shared" si="17"/>
        <v>46</v>
      </c>
      <c r="Y109" s="34">
        <f>IF($F$11=0,IF(AND($H$11&gt;X109,$G$11&lt;X109),180,0),IF(((-SIN($E$11/$O$2)+COS($F$11/$O$2)*SIN(X109/$O$2))/(SIN($F$11/$O$2)*COS(X109/$O$2)))&gt;1,0,IF(((-SIN($E$11/$O$2)+COS($F$11/$O$2)*SIN(X109/$O$2))/(SIN($F$11/$O$2)*COS(X109/$O$2)))&lt;-1,180,IF(((-SIN($E$11/$O$2)+COS($F$11/$O$2)*SIN(X109/$O$2))/(SIN($F$11/$O$2)*COS(X109/$O$2)))=-1,180,(IF(((-SIN($E$11/$O$2)+COS($F$11/$O$2)*SIN(X109/$O$2))/(SIN($F$11/$O$2)*COS(X109/$O$2)))=1,0,DEGREES(ACOS((-SIN($E$11/$O$2)+COS($F$11/$O$2)*SIN(X109/$O$2))/(SIN($F$11/$O$2)*COS(X109/$O$2))))))))))</f>
        <v>78.78849130612628</v>
      </c>
      <c r="Z109" s="36">
        <f>IF($F$11=0,0,IF(OR(((SIN($E$11/$O$2)+COS($F$11/$O$2)*SIN(X109/$O$2))/(SIN($F$11/$O$2)*COS(X109/$O$2)))&gt;1,((SIN($E$11/$O$2)+COS($F$11/$O$2)*SIN(X109/$O$2))/(SIN($F$11/$O$2)*COS(X109/$O$2)))&lt;-1),0,IF(((SIN($E$11/$O$2)+COS($F$11/$O$2)*SIN(X109/$O$2))/(SIN($F$11/$O$2)*COS(X109/$O$2)))=1,0,DEGREES(ACOS((SIN($E$11/$O$2)+COS($F$11/$O$2)*SIN(X109/$O$2))/(SIN($F$11/$O$2)*COS(X109/$O$2)))))))</f>
        <v>0</v>
      </c>
      <c r="AA109" s="32">
        <f t="shared" si="14"/>
        <v>0.4377138405895904</v>
      </c>
    </row>
    <row r="110" spans="14:27" ht="12.75">
      <c r="N110" s="30">
        <f t="shared" si="15"/>
        <v>46.5</v>
      </c>
      <c r="O110" s="34">
        <f>IF($F$9=0,IF(AND($H$9&gt;N110,$G$9&lt;N110),180,0),IF(((-SIN($E$9/$O$2)+COS($F$9/$O$2)*SIN(N110/$O$2))/(SIN($F$9/$O$2)*COS(N110/$O$2)))&gt;1,0,IF(((-SIN($E$9/$O$2)+COS($F$9/$O$2)*SIN(N110/$O$2))/(SIN($F$9/$O$2)*COS(N110/$O$2)))&lt;-1,180,IF(((-SIN($E$9/$O$2)+COS($F$9/$O$2)*SIN(N110/$O$2))/(SIN($F$9/$O$2)*COS(N110/$O$2)))=-1,180,(IF(((-SIN($E$9/$O$2)+COS($F$9/$O$2)*SIN(N110/$O$2))/(SIN($F$9/$O$2)*COS(N110/$O$2)))=1,0,DEGREES(ACOS((-SIN($E$9/$O$2)+COS($F$9/$O$2)*SIN(N110/$O$2))/(SIN($F$9/$O$2)*COS(N110/$O$2))))))))))</f>
        <v>90.58997775355222</v>
      </c>
      <c r="P110" s="34">
        <f>IF($F$9=0,0,IF(OR(((SIN($E$9/$O$2)+COS($F$9/$O$2)*SIN(N110/$O$2))/(SIN($F$9/$O$2)*COS(N110/$O$2)))&gt;1,((SIN($E$9/$O$2)+COS($F$9/$O$2)*SIN(N110/$O$2))/(SIN($F$9/$O$2)*COS(N110/$O$2)))&lt;-1),0,IF(((SIN($E$9/$O$2)+COS($F$9/$O$2)*SIN(N110/$O$2))/(SIN($F$9/$O$2)*COS(N110/$O$2)))=1,0,DEGREES(ACOS((SIN($E$9/$O$2)+COS($F$9/$O$2)*SIN(N110/$O$2))/(SIN($F$9/$O$2)*COS(N110/$O$2)))))))</f>
        <v>0</v>
      </c>
      <c r="Q110" s="32">
        <f t="shared" si="12"/>
        <v>0.5032776541864012</v>
      </c>
      <c r="S110" s="30">
        <f t="shared" si="16"/>
        <v>46.5</v>
      </c>
      <c r="T110" s="34">
        <f>IF($F$10=0,IF(AND($H$10&gt;S110,$G$10&lt;S110),180,0),IF(((-SIN($E$10/$O$2)+COS($F$10/$O$2)*SIN(S110/$O$2))/(SIN($F$10/$O$2)*COS(S110/$O$2)))&gt;1,0,IF(((-SIN($E$10/$O$2)+COS($F$10/$O$2)*SIN(S110/$O$2))/(SIN($F$10/$O$2)*COS(S110/$O$2)))&lt;-1,180,IF(((-SIN($E$10/$O$2)+COS($F$10/$O$2)*SIN(S110/$O$2))/(SIN($F$10/$O$2)*COS(S110/$O$2)))=-1,180,(IF(((-SIN($E$10/$O$2)+COS($F$10/$O$2)*SIN(S110/$O$2))/(SIN($F$10/$O$2)*COS(S110/$O$2)))=1,0,DEGREES(ACOS((-SIN($E$10/$O$2)+COS($F$10/$O$2)*SIN(S110/$O$2))/(SIN($F$10/$O$2)*COS(S110/$O$2))))))))))</f>
        <v>85.17679594834311</v>
      </c>
      <c r="U110" s="36">
        <f>IF($F$10=0,0,IF(OR(((SIN($E$10/$O$2)+COS($F$10/$O$2)*SIN(S110/$O$2))/(SIN($F$10/$O$2)*COS(S110/$O$2)))&gt;1,((SIN($E$10/$O$2)+COS($F$10/$O$2)*SIN(S110/$O$2))/(SIN($F$10/$O$2)*COS(S110/$O$2)))&lt;-1),0,IF(((SIN($E$10/$O$2)+COS($F$10/$O$2)*SIN(S110/$O$2))/(SIN($F$10/$O$2)*COS(S110/$O$2)))=1,0,DEGREES(ACOS((SIN($E$10/$O$2)+COS($F$10/$O$2)*SIN(S110/$O$2))/(SIN($F$10/$O$2)*COS(S110/$O$2)))))))</f>
        <v>0</v>
      </c>
      <c r="V110" s="32">
        <f t="shared" si="13"/>
        <v>0.47320442193523954</v>
      </c>
      <c r="X110" s="30">
        <f t="shared" si="17"/>
        <v>46.5</v>
      </c>
      <c r="Y110" s="34">
        <f>IF($F$11=0,IF(AND($H$11&gt;X110,$G$11&lt;X110),180,0),IF(((-SIN($E$11/$O$2)+COS($F$11/$O$2)*SIN(X110/$O$2))/(SIN($F$11/$O$2)*COS(X110/$O$2)))&gt;1,0,IF(((-SIN($E$11/$O$2)+COS($F$11/$O$2)*SIN(X110/$O$2))/(SIN($F$11/$O$2)*COS(X110/$O$2)))&lt;-1,180,IF(((-SIN($E$11/$O$2)+COS($F$11/$O$2)*SIN(X110/$O$2))/(SIN($F$11/$O$2)*COS(X110/$O$2)))=-1,180,(IF(((-SIN($E$11/$O$2)+COS($F$11/$O$2)*SIN(X110/$O$2))/(SIN($F$11/$O$2)*COS(X110/$O$2)))=1,0,DEGREES(ACOS((-SIN($E$11/$O$2)+COS($F$11/$O$2)*SIN(X110/$O$2))/(SIN($F$11/$O$2)*COS(X110/$O$2))))))))))</f>
        <v>78.38856732668222</v>
      </c>
      <c r="Z110" s="36">
        <f>IF($F$11=0,0,IF(OR(((SIN($E$11/$O$2)+COS($F$11/$O$2)*SIN(X110/$O$2))/(SIN($F$11/$O$2)*COS(X110/$O$2)))&gt;1,((SIN($E$11/$O$2)+COS($F$11/$O$2)*SIN(X110/$O$2))/(SIN($F$11/$O$2)*COS(X110/$O$2)))&lt;-1),0,IF(((SIN($E$11/$O$2)+COS($F$11/$O$2)*SIN(X110/$O$2))/(SIN($F$11/$O$2)*COS(X110/$O$2)))=1,0,DEGREES(ACOS((SIN($E$11/$O$2)+COS($F$11/$O$2)*SIN(X110/$O$2))/(SIN($F$11/$O$2)*COS(X110/$O$2)))))))</f>
        <v>0</v>
      </c>
      <c r="AA110" s="32">
        <f t="shared" si="14"/>
        <v>0.4354920407037901</v>
      </c>
    </row>
    <row r="111" spans="14:27" ht="12.75">
      <c r="N111" s="30">
        <f t="shared" si="15"/>
        <v>47</v>
      </c>
      <c r="O111" s="34">
        <f>IF($F$9=0,IF(AND($H$9&gt;N111,$G$9&lt;N111),180,0),IF(((-SIN($E$9/$O$2)+COS($F$9/$O$2)*SIN(N111/$O$2))/(SIN($F$9/$O$2)*COS(N111/$O$2)))&gt;1,0,IF(((-SIN($E$9/$O$2)+COS($F$9/$O$2)*SIN(N111/$O$2))/(SIN($F$9/$O$2)*COS(N111/$O$2)))&lt;-1,180,IF(((-SIN($E$9/$O$2)+COS($F$9/$O$2)*SIN(N111/$O$2))/(SIN($F$9/$O$2)*COS(N111/$O$2)))=-1,180,(IF(((-SIN($E$9/$O$2)+COS($F$9/$O$2)*SIN(N111/$O$2))/(SIN($F$9/$O$2)*COS(N111/$O$2)))=1,0,DEGREES(ACOS((-SIN($E$9/$O$2)+COS($F$9/$O$2)*SIN(N111/$O$2))/(SIN($F$9/$O$2)*COS(N111/$O$2))))))))))</f>
        <v>90.30544491183701</v>
      </c>
      <c r="P111" s="34">
        <f>IF($F$9=0,0,IF(OR(((SIN($E$9/$O$2)+COS($F$9/$O$2)*SIN(N111/$O$2))/(SIN($F$9/$O$2)*COS(N111/$O$2)))&gt;1,((SIN($E$9/$O$2)+COS($F$9/$O$2)*SIN(N111/$O$2))/(SIN($F$9/$O$2)*COS(N111/$O$2)))&lt;-1),0,IF(((SIN($E$9/$O$2)+COS($F$9/$O$2)*SIN(N111/$O$2))/(SIN($F$9/$O$2)*COS(N111/$O$2)))=1,0,DEGREES(ACOS((SIN($E$9/$O$2)+COS($F$9/$O$2)*SIN(N111/$O$2))/(SIN($F$9/$O$2)*COS(N111/$O$2)))))))</f>
        <v>0</v>
      </c>
      <c r="Q111" s="32">
        <f t="shared" si="12"/>
        <v>0.5016969161768723</v>
      </c>
      <c r="S111" s="30">
        <f t="shared" si="16"/>
        <v>47</v>
      </c>
      <c r="T111" s="34">
        <f>IF($F$10=0,IF(AND($H$10&gt;S111,$G$10&lt;S111),180,0),IF(((-SIN($E$10/$O$2)+COS($F$10/$O$2)*SIN(S111/$O$2))/(SIN($F$10/$O$2)*COS(S111/$O$2)))&gt;1,0,IF(((-SIN($E$10/$O$2)+COS($F$10/$O$2)*SIN(S111/$O$2))/(SIN($F$10/$O$2)*COS(S111/$O$2)))&lt;-1,180,IF(((-SIN($E$10/$O$2)+COS($F$10/$O$2)*SIN(S111/$O$2))/(SIN($F$10/$O$2)*COS(S111/$O$2)))=-1,180,(IF(((-SIN($E$10/$O$2)+COS($F$10/$O$2)*SIN(S111/$O$2))/(SIN($F$10/$O$2)*COS(S111/$O$2)))=1,0,DEGREES(ACOS((-SIN($E$10/$O$2)+COS($F$10/$O$2)*SIN(S111/$O$2))/(SIN($F$10/$O$2)*COS(S111/$O$2))))))))))</f>
        <v>84.84059915430129</v>
      </c>
      <c r="U111" s="36">
        <f>IF($F$10=0,0,IF(OR(((SIN($E$10/$O$2)+COS($F$10/$O$2)*SIN(S111/$O$2))/(SIN($F$10/$O$2)*COS(S111/$O$2)))&gt;1,((SIN($E$10/$O$2)+COS($F$10/$O$2)*SIN(S111/$O$2))/(SIN($F$10/$O$2)*COS(S111/$O$2)))&lt;-1),0,IF(((SIN($E$10/$O$2)+COS($F$10/$O$2)*SIN(S111/$O$2))/(SIN($F$10/$O$2)*COS(S111/$O$2)))=1,0,DEGREES(ACOS((SIN($E$10/$O$2)+COS($F$10/$O$2)*SIN(S111/$O$2))/(SIN($F$10/$O$2)*COS(S111/$O$2)))))))</f>
        <v>0</v>
      </c>
      <c r="V111" s="32">
        <f t="shared" si="13"/>
        <v>0.4713366619683405</v>
      </c>
      <c r="X111" s="30">
        <f t="shared" si="17"/>
        <v>47</v>
      </c>
      <c r="Y111" s="34">
        <f>IF($F$11=0,IF(AND($H$11&gt;X111,$G$11&lt;X111),180,0),IF(((-SIN($E$11/$O$2)+COS($F$11/$O$2)*SIN(X111/$O$2))/(SIN($F$11/$O$2)*COS(X111/$O$2)))&gt;1,0,IF(((-SIN($E$11/$O$2)+COS($F$11/$O$2)*SIN(X111/$O$2))/(SIN($F$11/$O$2)*COS(X111/$O$2)))&lt;-1,180,IF(((-SIN($E$11/$O$2)+COS($F$11/$O$2)*SIN(X111/$O$2))/(SIN($F$11/$O$2)*COS(X111/$O$2)))=-1,180,(IF(((-SIN($E$11/$O$2)+COS($F$11/$O$2)*SIN(X111/$O$2))/(SIN($F$11/$O$2)*COS(X111/$O$2)))=1,0,DEGREES(ACOS((-SIN($E$11/$O$2)+COS($F$11/$O$2)*SIN(X111/$O$2))/(SIN($F$11/$O$2)*COS(X111/$O$2))))))))))</f>
        <v>77.9824620174521</v>
      </c>
      <c r="Z111" s="36">
        <f>IF($F$11=0,0,IF(OR(((SIN($E$11/$O$2)+COS($F$11/$O$2)*SIN(X111/$O$2))/(SIN($F$11/$O$2)*COS(X111/$O$2)))&gt;1,((SIN($E$11/$O$2)+COS($F$11/$O$2)*SIN(X111/$O$2))/(SIN($F$11/$O$2)*COS(X111/$O$2)))&lt;-1),0,IF(((SIN($E$11/$O$2)+COS($F$11/$O$2)*SIN(X111/$O$2))/(SIN($F$11/$O$2)*COS(X111/$O$2)))=1,0,DEGREES(ACOS((SIN($E$11/$O$2)+COS($F$11/$O$2)*SIN(X111/$O$2))/(SIN($F$11/$O$2)*COS(X111/$O$2)))))))</f>
        <v>0</v>
      </c>
      <c r="AA111" s="32">
        <f t="shared" si="14"/>
        <v>0.43323590009695606</v>
      </c>
    </row>
    <row r="112" spans="14:27" ht="12.75">
      <c r="N112" s="30">
        <f t="shared" si="15"/>
        <v>47.5</v>
      </c>
      <c r="O112" s="34">
        <f>IF($F$9=0,IF(AND($H$9&gt;N112,$G$9&lt;N112),180,0),IF(((-SIN($E$9/$O$2)+COS($F$9/$O$2)*SIN(N112/$O$2))/(SIN($F$9/$O$2)*COS(N112/$O$2)))&gt;1,0,IF(((-SIN($E$9/$O$2)+COS($F$9/$O$2)*SIN(N112/$O$2))/(SIN($F$9/$O$2)*COS(N112/$O$2)))&lt;-1,180,IF(((-SIN($E$9/$O$2)+COS($F$9/$O$2)*SIN(N112/$O$2))/(SIN($F$9/$O$2)*COS(N112/$O$2)))=-1,180,(IF(((-SIN($E$9/$O$2)+COS($F$9/$O$2)*SIN(N112/$O$2))/(SIN($F$9/$O$2)*COS(N112/$O$2)))=1,0,DEGREES(ACOS((-SIN($E$9/$O$2)+COS($F$9/$O$2)*SIN(N112/$O$2))/(SIN($F$9/$O$2)*COS(N112/$O$2))))))))))</f>
        <v>90.01829447373049</v>
      </c>
      <c r="P112" s="34">
        <f>IF($F$9=0,0,IF(OR(((SIN($E$9/$O$2)+COS($F$9/$O$2)*SIN(N112/$O$2))/(SIN($F$9/$O$2)*COS(N112/$O$2)))&gt;1,((SIN($E$9/$O$2)+COS($F$9/$O$2)*SIN(N112/$O$2))/(SIN($F$9/$O$2)*COS(N112/$O$2)))&lt;-1),0,IF(((SIN($E$9/$O$2)+COS($F$9/$O$2)*SIN(N112/$O$2))/(SIN($F$9/$O$2)*COS(N112/$O$2)))=1,0,DEGREES(ACOS((SIN($E$9/$O$2)+COS($F$9/$O$2)*SIN(N112/$O$2))/(SIN($F$9/$O$2)*COS(N112/$O$2)))))))</f>
        <v>0</v>
      </c>
      <c r="Q112" s="32">
        <f t="shared" si="12"/>
        <v>0.5001016359651694</v>
      </c>
      <c r="S112" s="30">
        <f t="shared" si="16"/>
        <v>47.5</v>
      </c>
      <c r="T112" s="34">
        <f>IF($F$10=0,IF(AND($H$10&gt;S112,$G$10&lt;S112),180,0),IF(((-SIN($E$10/$O$2)+COS($F$10/$O$2)*SIN(S112/$O$2))/(SIN($F$10/$O$2)*COS(S112/$O$2)))&gt;1,0,IF(((-SIN($E$10/$O$2)+COS($F$10/$O$2)*SIN(S112/$O$2))/(SIN($F$10/$O$2)*COS(S112/$O$2)))&lt;-1,180,IF(((-SIN($E$10/$O$2)+COS($F$10/$O$2)*SIN(S112/$O$2))/(SIN($F$10/$O$2)*COS(S112/$O$2)))=-1,180,(IF(((-SIN($E$10/$O$2)+COS($F$10/$O$2)*SIN(S112/$O$2))/(SIN($F$10/$O$2)*COS(S112/$O$2)))=1,0,DEGREES(ACOS((-SIN($E$10/$O$2)+COS($F$10/$O$2)*SIN(S112/$O$2))/(SIN($F$10/$O$2)*COS(S112/$O$2))))))))))</f>
        <v>84.50020876769553</v>
      </c>
      <c r="U112" s="36">
        <f>IF($F$10=0,0,IF(OR(((SIN($E$10/$O$2)+COS($F$10/$O$2)*SIN(S112/$O$2))/(SIN($F$10/$O$2)*COS(S112/$O$2)))&gt;1,((SIN($E$10/$O$2)+COS($F$10/$O$2)*SIN(S112/$O$2))/(SIN($F$10/$O$2)*COS(S112/$O$2)))&lt;-1),0,IF(((SIN($E$10/$O$2)+COS($F$10/$O$2)*SIN(S112/$O$2))/(SIN($F$10/$O$2)*COS(S112/$O$2)))=1,0,DEGREES(ACOS((SIN($E$10/$O$2)+COS($F$10/$O$2)*SIN(S112/$O$2))/(SIN($F$10/$O$2)*COS(S112/$O$2)))))))</f>
        <v>0</v>
      </c>
      <c r="V112" s="32">
        <f t="shared" si="13"/>
        <v>0.46944560426497517</v>
      </c>
      <c r="X112" s="30">
        <f t="shared" si="17"/>
        <v>47.5</v>
      </c>
      <c r="Y112" s="34">
        <f>IF($F$11=0,IF(AND($H$11&gt;X112,$G$11&lt;X112),180,0),IF(((-SIN($E$11/$O$2)+COS($F$11/$O$2)*SIN(X112/$O$2))/(SIN($F$11/$O$2)*COS(X112/$O$2)))&gt;1,0,IF(((-SIN($E$11/$O$2)+COS($F$11/$O$2)*SIN(X112/$O$2))/(SIN($F$11/$O$2)*COS(X112/$O$2)))&lt;-1,180,IF(((-SIN($E$11/$O$2)+COS($F$11/$O$2)*SIN(X112/$O$2))/(SIN($F$11/$O$2)*COS(X112/$O$2)))=-1,180,(IF(((-SIN($E$11/$O$2)+COS($F$11/$O$2)*SIN(X112/$O$2))/(SIN($F$11/$O$2)*COS(X112/$O$2)))=1,0,DEGREES(ACOS((-SIN($E$11/$O$2)+COS($F$11/$O$2)*SIN(X112/$O$2))/(SIN($F$11/$O$2)*COS(X112/$O$2))))))))))</f>
        <v>77.56990599030306</v>
      </c>
      <c r="Z112" s="36">
        <f>IF($F$11=0,0,IF(OR(((SIN($E$11/$O$2)+COS($F$11/$O$2)*SIN(X112/$O$2))/(SIN($F$11/$O$2)*COS(X112/$O$2)))&gt;1,((SIN($E$11/$O$2)+COS($F$11/$O$2)*SIN(X112/$O$2))/(SIN($F$11/$O$2)*COS(X112/$O$2)))&lt;-1),0,IF(((SIN($E$11/$O$2)+COS($F$11/$O$2)*SIN(X112/$O$2))/(SIN($F$11/$O$2)*COS(X112/$O$2)))=1,0,DEGREES(ACOS((SIN($E$11/$O$2)+COS($F$11/$O$2)*SIN(X112/$O$2))/(SIN($F$11/$O$2)*COS(X112/$O$2)))))))</f>
        <v>0</v>
      </c>
      <c r="AA112" s="32">
        <f t="shared" si="14"/>
        <v>0.4309439221683503</v>
      </c>
    </row>
    <row r="113" spans="14:27" ht="12.75">
      <c r="N113" s="30">
        <f t="shared" si="15"/>
        <v>48</v>
      </c>
      <c r="O113" s="34">
        <f>IF($F$9=0,IF(AND($H$9&gt;N113,$G$9&lt;N113),180,0),IF(((-SIN($E$9/$O$2)+COS($F$9/$O$2)*SIN(N113/$O$2))/(SIN($F$9/$O$2)*COS(N113/$O$2)))&gt;1,0,IF(((-SIN($E$9/$O$2)+COS($F$9/$O$2)*SIN(N113/$O$2))/(SIN($F$9/$O$2)*COS(N113/$O$2)))&lt;-1,180,IF(((-SIN($E$9/$O$2)+COS($F$9/$O$2)*SIN(N113/$O$2))/(SIN($F$9/$O$2)*COS(N113/$O$2)))=-1,180,(IF(((-SIN($E$9/$O$2)+COS($F$9/$O$2)*SIN(N113/$O$2))/(SIN($F$9/$O$2)*COS(N113/$O$2)))=1,0,DEGREES(ACOS((-SIN($E$9/$O$2)+COS($F$9/$O$2)*SIN(N113/$O$2))/(SIN($F$9/$O$2)*COS(N113/$O$2))))))))))</f>
        <v>89.72839954979898</v>
      </c>
      <c r="P113" s="34">
        <f>IF($F$9=0,0,IF(OR(((SIN($E$9/$O$2)+COS($F$9/$O$2)*SIN(N113/$O$2))/(SIN($F$9/$O$2)*COS(N113/$O$2)))&gt;1,((SIN($E$9/$O$2)+COS($F$9/$O$2)*SIN(N113/$O$2))/(SIN($F$9/$O$2)*COS(N113/$O$2)))&lt;-1),0,IF(((SIN($E$9/$O$2)+COS($F$9/$O$2)*SIN(N113/$O$2))/(SIN($F$9/$O$2)*COS(N113/$O$2)))=1,0,DEGREES(ACOS((SIN($E$9/$O$2)+COS($F$9/$O$2)*SIN(N113/$O$2))/(SIN($F$9/$O$2)*COS(N113/$O$2)))))))</f>
        <v>0</v>
      </c>
      <c r="Q113" s="32">
        <f aca="true" t="shared" si="18" ref="Q113:Q144">IF(N113&gt;=$H$9,0,IF(AND(N113&gt;$G$9,N113&lt;$H$9),O113/180,IF(AND(N113&gt;=0,N113&lt;=$G$9),(O113-P113)/180)))</f>
        <v>0.49849110860999435</v>
      </c>
      <c r="S113" s="30">
        <f t="shared" si="16"/>
        <v>48</v>
      </c>
      <c r="T113" s="34">
        <f>IF($F$10=0,IF(AND($H$10&gt;S113,$G$10&lt;S113),180,0),IF(((-SIN($E$10/$O$2)+COS($F$10/$O$2)*SIN(S113/$O$2))/(SIN($F$10/$O$2)*COS(S113/$O$2)))&gt;1,0,IF(((-SIN($E$10/$O$2)+COS($F$10/$O$2)*SIN(S113/$O$2))/(SIN($F$10/$O$2)*COS(S113/$O$2)))&lt;-1,180,IF(((-SIN($E$10/$O$2)+COS($F$10/$O$2)*SIN(S113/$O$2))/(SIN($F$10/$O$2)*COS(S113/$O$2)))=-1,180,(IF(((-SIN($E$10/$O$2)+COS($F$10/$O$2)*SIN(S113/$O$2))/(SIN($F$10/$O$2)*COS(S113/$O$2)))=1,0,DEGREES(ACOS((-SIN($E$10/$O$2)+COS($F$10/$O$2)*SIN(S113/$O$2))/(SIN($F$10/$O$2)*COS(S113/$O$2))))))))))</f>
        <v>84.15543771379532</v>
      </c>
      <c r="U113" s="36">
        <f>IF($F$10=0,0,IF(OR(((SIN($E$10/$O$2)+COS($F$10/$O$2)*SIN(S113/$O$2))/(SIN($F$10/$O$2)*COS(S113/$O$2)))&gt;1,((SIN($E$10/$O$2)+COS($F$10/$O$2)*SIN(S113/$O$2))/(SIN($F$10/$O$2)*COS(S113/$O$2)))&lt;-1),0,IF(((SIN($E$10/$O$2)+COS($F$10/$O$2)*SIN(S113/$O$2))/(SIN($F$10/$O$2)*COS(S113/$O$2)))=1,0,DEGREES(ACOS((SIN($E$10/$O$2)+COS($F$10/$O$2)*SIN(S113/$O$2))/(SIN($F$10/$O$2)*COS(S113/$O$2)))))))</f>
        <v>0</v>
      </c>
      <c r="V113" s="32">
        <f aca="true" t="shared" si="19" ref="V113:V144">IF(S113&gt;=$H$10,0,IF(AND(S113&gt;$G$10,S113&lt;$H$10),T113/180,IF(AND(S113&gt;=0,S113&lt;=$G$10),(T113-U113)/180)))</f>
        <v>0.46753020952108515</v>
      </c>
      <c r="X113" s="30">
        <f t="shared" si="17"/>
        <v>48</v>
      </c>
      <c r="Y113" s="34">
        <f>IF($F$11=0,IF(AND($H$11&gt;X113,$G$11&lt;X113),180,0),IF(((-SIN($E$11/$O$2)+COS($F$11/$O$2)*SIN(X113/$O$2))/(SIN($F$11/$O$2)*COS(X113/$O$2)))&gt;1,0,IF(((-SIN($E$11/$O$2)+COS($F$11/$O$2)*SIN(X113/$O$2))/(SIN($F$11/$O$2)*COS(X113/$O$2)))&lt;-1,180,IF(((-SIN($E$11/$O$2)+COS($F$11/$O$2)*SIN(X113/$O$2))/(SIN($F$11/$O$2)*COS(X113/$O$2)))=-1,180,(IF(((-SIN($E$11/$O$2)+COS($F$11/$O$2)*SIN(X113/$O$2))/(SIN($F$11/$O$2)*COS(X113/$O$2)))=1,0,DEGREES(ACOS((-SIN($E$11/$O$2)+COS($F$11/$O$2)*SIN(X113/$O$2))/(SIN($F$11/$O$2)*COS(X113/$O$2))))))))))</f>
        <v>77.15061566387251</v>
      </c>
      <c r="Z113" s="36">
        <f>IF($F$11=0,0,IF(OR(((SIN($E$11/$O$2)+COS($F$11/$O$2)*SIN(X113/$O$2))/(SIN($F$11/$O$2)*COS(X113/$O$2)))&gt;1,((SIN($E$11/$O$2)+COS($F$11/$O$2)*SIN(X113/$O$2))/(SIN($F$11/$O$2)*COS(X113/$O$2)))&lt;-1),0,IF(((SIN($E$11/$O$2)+COS($F$11/$O$2)*SIN(X113/$O$2))/(SIN($F$11/$O$2)*COS(X113/$O$2)))=1,0,DEGREES(ACOS((SIN($E$11/$O$2)+COS($F$11/$O$2)*SIN(X113/$O$2))/(SIN($F$11/$O$2)*COS(X113/$O$2)))))))</f>
        <v>0</v>
      </c>
      <c r="AA113" s="32">
        <f aca="true" t="shared" si="20" ref="AA113:AA144">IF(X113&gt;=$H$11,0,IF(AND(X113&gt;$G$11,X113&lt;$H$11),Y113/180,IF(AND(X113&gt;=0,X113&lt;=$G$11),(Y113-Z113)/180)))</f>
        <v>0.4286145314659584</v>
      </c>
    </row>
    <row r="114" spans="14:27" ht="12.75">
      <c r="N114" s="30">
        <f aca="true" t="shared" si="21" ref="N114:N145">N113+$M$16</f>
        <v>48.5</v>
      </c>
      <c r="O114" s="34">
        <f>IF($F$9=0,IF(AND($H$9&gt;N114,$G$9&lt;N114),180,0),IF(((-SIN($E$9/$O$2)+COS($F$9/$O$2)*SIN(N114/$O$2))/(SIN($F$9/$O$2)*COS(N114/$O$2)))&gt;1,0,IF(((-SIN($E$9/$O$2)+COS($F$9/$O$2)*SIN(N114/$O$2))/(SIN($F$9/$O$2)*COS(N114/$O$2)))&lt;-1,180,IF(((-SIN($E$9/$O$2)+COS($F$9/$O$2)*SIN(N114/$O$2))/(SIN($F$9/$O$2)*COS(N114/$O$2)))=-1,180,(IF(((-SIN($E$9/$O$2)+COS($F$9/$O$2)*SIN(N114/$O$2))/(SIN($F$9/$O$2)*COS(N114/$O$2)))=1,0,DEGREES(ACOS((-SIN($E$9/$O$2)+COS($F$9/$O$2)*SIN(N114/$O$2))/(SIN($F$9/$O$2)*COS(N114/$O$2))))))))))</f>
        <v>89.43562754232686</v>
      </c>
      <c r="P114" s="34">
        <f>IF($F$9=0,0,IF(OR(((SIN($E$9/$O$2)+COS($F$9/$O$2)*SIN(N114/$O$2))/(SIN($F$9/$O$2)*COS(N114/$O$2)))&gt;1,((SIN($E$9/$O$2)+COS($F$9/$O$2)*SIN(N114/$O$2))/(SIN($F$9/$O$2)*COS(N114/$O$2)))&lt;-1),0,IF(((SIN($E$9/$O$2)+COS($F$9/$O$2)*SIN(N114/$O$2))/(SIN($F$9/$O$2)*COS(N114/$O$2)))=1,0,DEGREES(ACOS((SIN($E$9/$O$2)+COS($F$9/$O$2)*SIN(N114/$O$2))/(SIN($F$9/$O$2)*COS(N114/$O$2)))))))</f>
        <v>0</v>
      </c>
      <c r="Q114" s="32">
        <f t="shared" si="18"/>
        <v>0.49686459745737144</v>
      </c>
      <c r="S114" s="30">
        <f aca="true" t="shared" si="22" ref="S114:S145">S113+$M$16</f>
        <v>48.5</v>
      </c>
      <c r="T114" s="34">
        <f>IF($F$10=0,IF(AND($H$10&gt;S114,$G$10&lt;S114),180,0),IF(((-SIN($E$10/$O$2)+COS($F$10/$O$2)*SIN(S114/$O$2))/(SIN($F$10/$O$2)*COS(S114/$O$2)))&gt;1,0,IF(((-SIN($E$10/$O$2)+COS($F$10/$O$2)*SIN(S114/$O$2))/(SIN($F$10/$O$2)*COS(S114/$O$2)))&lt;-1,180,IF(((-SIN($E$10/$O$2)+COS($F$10/$O$2)*SIN(S114/$O$2))/(SIN($F$10/$O$2)*COS(S114/$O$2)))=-1,180,(IF(((-SIN($E$10/$O$2)+COS($F$10/$O$2)*SIN(S114/$O$2))/(SIN($F$10/$O$2)*COS(S114/$O$2)))=1,0,DEGREES(ACOS((-SIN($E$10/$O$2)+COS($F$10/$O$2)*SIN(S114/$O$2))/(SIN($F$10/$O$2)*COS(S114/$O$2))))))))))</f>
        <v>83.80608980475142</v>
      </c>
      <c r="U114" s="36">
        <f>IF($F$10=0,0,IF(OR(((SIN($E$10/$O$2)+COS($F$10/$O$2)*SIN(S114/$O$2))/(SIN($F$10/$O$2)*COS(S114/$O$2)))&gt;1,((SIN($E$10/$O$2)+COS($F$10/$O$2)*SIN(S114/$O$2))/(SIN($F$10/$O$2)*COS(S114/$O$2)))&lt;-1),0,IF(((SIN($E$10/$O$2)+COS($F$10/$O$2)*SIN(S114/$O$2))/(SIN($F$10/$O$2)*COS(S114/$O$2)))=1,0,DEGREES(ACOS((SIN($E$10/$O$2)+COS($F$10/$O$2)*SIN(S114/$O$2))/(SIN($F$10/$O$2)*COS(S114/$O$2)))))))</f>
        <v>0</v>
      </c>
      <c r="V114" s="32">
        <f t="shared" si="19"/>
        <v>0.4655893878041746</v>
      </c>
      <c r="X114" s="30">
        <f aca="true" t="shared" si="23" ref="X114:X145">X113+$M$16</f>
        <v>48.5</v>
      </c>
      <c r="Y114" s="34">
        <f>IF($F$11=0,IF(AND($H$11&gt;X114,$G$11&lt;X114),180,0),IF(((-SIN($E$11/$O$2)+COS($F$11/$O$2)*SIN(X114/$O$2))/(SIN($F$11/$O$2)*COS(X114/$O$2)))&gt;1,0,IF(((-SIN($E$11/$O$2)+COS($F$11/$O$2)*SIN(X114/$O$2))/(SIN($F$11/$O$2)*COS(X114/$O$2)))&lt;-1,180,IF(((-SIN($E$11/$O$2)+COS($F$11/$O$2)*SIN(X114/$O$2))/(SIN($F$11/$O$2)*COS(X114/$O$2)))=-1,180,(IF(((-SIN($E$11/$O$2)+COS($F$11/$O$2)*SIN(X114/$O$2))/(SIN($F$11/$O$2)*COS(X114/$O$2)))=1,0,DEGREES(ACOS((-SIN($E$11/$O$2)+COS($F$11/$O$2)*SIN(X114/$O$2))/(SIN($F$11/$O$2)*COS(X114/$O$2))))))))))</f>
        <v>76.72429223945042</v>
      </c>
      <c r="Z114" s="36">
        <f>IF($F$11=0,0,IF(OR(((SIN($E$11/$O$2)+COS($F$11/$O$2)*SIN(X114/$O$2))/(SIN($F$11/$O$2)*COS(X114/$O$2)))&gt;1,((SIN($E$11/$O$2)+COS($F$11/$O$2)*SIN(X114/$O$2))/(SIN($F$11/$O$2)*COS(X114/$O$2)))&lt;-1),0,IF(((SIN($E$11/$O$2)+COS($F$11/$O$2)*SIN(X114/$O$2))/(SIN($F$11/$O$2)*COS(X114/$O$2)))=1,0,DEGREES(ACOS((SIN($E$11/$O$2)+COS($F$11/$O$2)*SIN(X114/$O$2))/(SIN($F$11/$O$2)*COS(X114/$O$2)))))))</f>
        <v>0</v>
      </c>
      <c r="AA114" s="32">
        <f t="shared" si="20"/>
        <v>0.42624606799694675</v>
      </c>
    </row>
    <row r="115" spans="14:27" ht="12.75">
      <c r="N115" s="30">
        <f t="shared" si="21"/>
        <v>49</v>
      </c>
      <c r="O115" s="34">
        <f>IF($F$9=0,IF(AND($H$9&gt;N115,$G$9&lt;N115),180,0),IF(((-SIN($E$9/$O$2)+COS($F$9/$O$2)*SIN(N115/$O$2))/(SIN($F$9/$O$2)*COS(N115/$O$2)))&gt;1,0,IF(((-SIN($E$9/$O$2)+COS($F$9/$O$2)*SIN(N115/$O$2))/(SIN($F$9/$O$2)*COS(N115/$O$2)))&lt;-1,180,IF(((-SIN($E$9/$O$2)+COS($F$9/$O$2)*SIN(N115/$O$2))/(SIN($F$9/$O$2)*COS(N115/$O$2)))=-1,180,(IF(((-SIN($E$9/$O$2)+COS($F$9/$O$2)*SIN(N115/$O$2))/(SIN($F$9/$O$2)*COS(N115/$O$2)))=1,0,DEGREES(ACOS((-SIN($E$9/$O$2)+COS($F$9/$O$2)*SIN(N115/$O$2))/(SIN($F$9/$O$2)*COS(N115/$O$2))))))))))</f>
        <v>89.13983977041669</v>
      </c>
      <c r="P115" s="34">
        <f>IF($F$9=0,0,IF(OR(((SIN($E$9/$O$2)+COS($F$9/$O$2)*SIN(N115/$O$2))/(SIN($F$9/$O$2)*COS(N115/$O$2)))&gt;1,((SIN($E$9/$O$2)+COS($F$9/$O$2)*SIN(N115/$O$2))/(SIN($F$9/$O$2)*COS(N115/$O$2)))&lt;-1),0,IF(((SIN($E$9/$O$2)+COS($F$9/$O$2)*SIN(N115/$O$2))/(SIN($F$9/$O$2)*COS(N115/$O$2)))=1,0,DEGREES(ACOS((SIN($E$9/$O$2)+COS($F$9/$O$2)*SIN(N115/$O$2))/(SIN($F$9/$O$2)*COS(N115/$O$2)))))))</f>
        <v>0</v>
      </c>
      <c r="Q115" s="32">
        <f t="shared" si="18"/>
        <v>0.4952213320578705</v>
      </c>
      <c r="S115" s="30">
        <f t="shared" si="22"/>
        <v>49</v>
      </c>
      <c r="T115" s="34">
        <f>IF($F$10=0,IF(AND($H$10&gt;S115,$G$10&lt;S115),180,0),IF(((-SIN($E$10/$O$2)+COS($F$10/$O$2)*SIN(S115/$O$2))/(SIN($F$10/$O$2)*COS(S115/$O$2)))&gt;1,0,IF(((-SIN($E$10/$O$2)+COS($F$10/$O$2)*SIN(S115/$O$2))/(SIN($F$10/$O$2)*COS(S115/$O$2)))&lt;-1,180,IF(((-SIN($E$10/$O$2)+COS($F$10/$O$2)*SIN(S115/$O$2))/(SIN($F$10/$O$2)*COS(S115/$O$2)))=-1,180,(IF(((-SIN($E$10/$O$2)+COS($F$10/$O$2)*SIN(S115/$O$2))/(SIN($F$10/$O$2)*COS(S115/$O$2)))=1,0,DEGREES(ACOS((-SIN($E$10/$O$2)+COS($F$10/$O$2)*SIN(S115/$O$2))/(SIN($F$10/$O$2)*COS(S115/$O$2))))))))))</f>
        <v>83.45195912164604</v>
      </c>
      <c r="U115" s="36">
        <f>IF($F$10=0,0,IF(OR(((SIN($E$10/$O$2)+COS($F$10/$O$2)*SIN(S115/$O$2))/(SIN($F$10/$O$2)*COS(S115/$O$2)))&gt;1,((SIN($E$10/$O$2)+COS($F$10/$O$2)*SIN(S115/$O$2))/(SIN($F$10/$O$2)*COS(S115/$O$2)))&lt;-1),0,IF(((SIN($E$10/$O$2)+COS($F$10/$O$2)*SIN(S115/$O$2))/(SIN($F$10/$O$2)*COS(S115/$O$2)))=1,0,DEGREES(ACOS((SIN($E$10/$O$2)+COS($F$10/$O$2)*SIN(S115/$O$2))/(SIN($F$10/$O$2)*COS(S115/$O$2)))))))</f>
        <v>0</v>
      </c>
      <c r="V115" s="32">
        <f t="shared" si="19"/>
        <v>0.46362199512025576</v>
      </c>
      <c r="X115" s="30">
        <f t="shared" si="23"/>
        <v>49</v>
      </c>
      <c r="Y115" s="34">
        <f>IF($F$11=0,IF(AND($H$11&gt;X115,$G$11&lt;X115),180,0),IF(((-SIN($E$11/$O$2)+COS($F$11/$O$2)*SIN(X115/$O$2))/(SIN($F$11/$O$2)*COS(X115/$O$2)))&gt;1,0,IF(((-SIN($E$11/$O$2)+COS($F$11/$O$2)*SIN(X115/$O$2))/(SIN($F$11/$O$2)*COS(X115/$O$2)))&lt;-1,180,IF(((-SIN($E$11/$O$2)+COS($F$11/$O$2)*SIN(X115/$O$2))/(SIN($F$11/$O$2)*COS(X115/$O$2)))=-1,180,(IF(((-SIN($E$11/$O$2)+COS($F$11/$O$2)*SIN(X115/$O$2))/(SIN($F$11/$O$2)*COS(X115/$O$2)))=1,0,DEGREES(ACOS((-SIN($E$11/$O$2)+COS($F$11/$O$2)*SIN(X115/$O$2))/(SIN($F$11/$O$2)*COS(X115/$O$2))))))))))</f>
        <v>76.2906205852316</v>
      </c>
      <c r="Z115" s="36">
        <f>IF($F$11=0,0,IF(OR(((SIN($E$11/$O$2)+COS($F$11/$O$2)*SIN(X115/$O$2))/(SIN($F$11/$O$2)*COS(X115/$O$2)))&gt;1,((SIN($E$11/$O$2)+COS($F$11/$O$2)*SIN(X115/$O$2))/(SIN($F$11/$O$2)*COS(X115/$O$2)))&lt;-1),0,IF(((SIN($E$11/$O$2)+COS($F$11/$O$2)*SIN(X115/$O$2))/(SIN($F$11/$O$2)*COS(X115/$O$2)))=1,0,DEGREES(ACOS((SIN($E$11/$O$2)+COS($F$11/$O$2)*SIN(X115/$O$2))/(SIN($F$11/$O$2)*COS(X115/$O$2)))))))</f>
        <v>0</v>
      </c>
      <c r="AA115" s="32">
        <f t="shared" si="20"/>
        <v>0.4238367810290644</v>
      </c>
    </row>
    <row r="116" spans="14:27" ht="12.75">
      <c r="N116" s="30">
        <f t="shared" si="21"/>
        <v>49.5</v>
      </c>
      <c r="O116" s="34">
        <f>IF($F$9=0,IF(AND($H$9&gt;N116,$G$9&lt;N116),180,0),IF(((-SIN($E$9/$O$2)+COS($F$9/$O$2)*SIN(N116/$O$2))/(SIN($F$9/$O$2)*COS(N116/$O$2)))&gt;1,0,IF(((-SIN($E$9/$O$2)+COS($F$9/$O$2)*SIN(N116/$O$2))/(SIN($F$9/$O$2)*COS(N116/$O$2)))&lt;-1,180,IF(((-SIN($E$9/$O$2)+COS($F$9/$O$2)*SIN(N116/$O$2))/(SIN($F$9/$O$2)*COS(N116/$O$2)))=-1,180,(IF(((-SIN($E$9/$O$2)+COS($F$9/$O$2)*SIN(N116/$O$2))/(SIN($F$9/$O$2)*COS(N116/$O$2)))=1,0,DEGREES(ACOS((-SIN($E$9/$O$2)+COS($F$9/$O$2)*SIN(N116/$O$2))/(SIN($F$9/$O$2)*COS(N116/$O$2))))))))))</f>
        <v>88.84089106619402</v>
      </c>
      <c r="P116" s="34">
        <f>IF($F$9=0,0,IF(OR(((SIN($E$9/$O$2)+COS($F$9/$O$2)*SIN(N116/$O$2))/(SIN($F$9/$O$2)*COS(N116/$O$2)))&gt;1,((SIN($E$9/$O$2)+COS($F$9/$O$2)*SIN(N116/$O$2))/(SIN($F$9/$O$2)*COS(N116/$O$2)))&lt;-1),0,IF(((SIN($E$9/$O$2)+COS($F$9/$O$2)*SIN(N116/$O$2))/(SIN($F$9/$O$2)*COS(N116/$O$2)))=1,0,DEGREES(ACOS((SIN($E$9/$O$2)+COS($F$9/$O$2)*SIN(N116/$O$2))/(SIN($F$9/$O$2)*COS(N116/$O$2)))))))</f>
        <v>0</v>
      </c>
      <c r="Q116" s="32">
        <f t="shared" si="18"/>
        <v>0.4935605059233001</v>
      </c>
      <c r="S116" s="30">
        <f t="shared" si="22"/>
        <v>49.5</v>
      </c>
      <c r="T116" s="34">
        <f>IF($F$10=0,IF(AND($H$10&gt;S116,$G$10&lt;S116),180,0),IF(((-SIN($E$10/$O$2)+COS($F$10/$O$2)*SIN(S116/$O$2))/(SIN($F$10/$O$2)*COS(S116/$O$2)))&gt;1,0,IF(((-SIN($E$10/$O$2)+COS($F$10/$O$2)*SIN(S116/$O$2))/(SIN($F$10/$O$2)*COS(S116/$O$2)))&lt;-1,180,IF(((-SIN($E$10/$O$2)+COS($F$10/$O$2)*SIN(S116/$O$2))/(SIN($F$10/$O$2)*COS(S116/$O$2)))=-1,180,(IF(((-SIN($E$10/$O$2)+COS($F$10/$O$2)*SIN(S116/$O$2))/(SIN($F$10/$O$2)*COS(S116/$O$2)))=1,0,DEGREES(ACOS((-SIN($E$10/$O$2)+COS($F$10/$O$2)*SIN(S116/$O$2))/(SIN($F$10/$O$2)*COS(S116/$O$2))))))))))</f>
        <v>83.0928293459229</v>
      </c>
      <c r="U116" s="36">
        <f>IF($F$10=0,0,IF(OR(((SIN($E$10/$O$2)+COS($F$10/$O$2)*SIN(S116/$O$2))/(SIN($F$10/$O$2)*COS(S116/$O$2)))&gt;1,((SIN($E$10/$O$2)+COS($F$10/$O$2)*SIN(S116/$O$2))/(SIN($F$10/$O$2)*COS(S116/$O$2)))&lt;-1),0,IF(((SIN($E$10/$O$2)+COS($F$10/$O$2)*SIN(S116/$O$2))/(SIN($F$10/$O$2)*COS(S116/$O$2)))=1,0,DEGREES(ACOS((SIN($E$10/$O$2)+COS($F$10/$O$2)*SIN(S116/$O$2))/(SIN($F$10/$O$2)*COS(S116/$O$2)))))))</f>
        <v>0</v>
      </c>
      <c r="V116" s="32">
        <f t="shared" si="19"/>
        <v>0.46162682969957164</v>
      </c>
      <c r="X116" s="30">
        <f t="shared" si="23"/>
        <v>49.5</v>
      </c>
      <c r="Y116" s="34">
        <f>IF($F$11=0,IF(AND($H$11&gt;X116,$G$11&lt;X116),180,0),IF(((-SIN($E$11/$O$2)+COS($F$11/$O$2)*SIN(X116/$O$2))/(SIN($F$11/$O$2)*COS(X116/$O$2)))&gt;1,0,IF(((-SIN($E$11/$O$2)+COS($F$11/$O$2)*SIN(X116/$O$2))/(SIN($F$11/$O$2)*COS(X116/$O$2)))&lt;-1,180,IF(((-SIN($E$11/$O$2)+COS($F$11/$O$2)*SIN(X116/$O$2))/(SIN($F$11/$O$2)*COS(X116/$O$2)))=-1,180,(IF(((-SIN($E$11/$O$2)+COS($F$11/$O$2)*SIN(X116/$O$2))/(SIN($F$11/$O$2)*COS(X116/$O$2)))=1,0,DEGREES(ACOS((-SIN($E$11/$O$2)+COS($F$11/$O$2)*SIN(X116/$O$2))/(SIN($F$11/$O$2)*COS(X116/$O$2))))))))))</f>
        <v>75.84926801889665</v>
      </c>
      <c r="Z116" s="36">
        <f>IF($F$11=0,0,IF(OR(((SIN($E$11/$O$2)+COS($F$11/$O$2)*SIN(X116/$O$2))/(SIN($F$11/$O$2)*COS(X116/$O$2)))&gt;1,((SIN($E$11/$O$2)+COS($F$11/$O$2)*SIN(X116/$O$2))/(SIN($F$11/$O$2)*COS(X116/$O$2)))&lt;-1),0,IF(((SIN($E$11/$O$2)+COS($F$11/$O$2)*SIN(X116/$O$2))/(SIN($F$11/$O$2)*COS(X116/$O$2)))=1,0,DEGREES(ACOS((SIN($E$11/$O$2)+COS($F$11/$O$2)*SIN(X116/$O$2))/(SIN($F$11/$O$2)*COS(X116/$O$2)))))))</f>
        <v>0</v>
      </c>
      <c r="AA116" s="32">
        <f t="shared" si="20"/>
        <v>0.42138482232720365</v>
      </c>
    </row>
    <row r="117" spans="14:27" ht="12.75">
      <c r="N117" s="30">
        <f t="shared" si="21"/>
        <v>50</v>
      </c>
      <c r="O117" s="34">
        <f>IF($F$9=0,IF(AND($H$9&gt;N117,$G$9&lt;N117),180,0),IF(((-SIN($E$9/$O$2)+COS($F$9/$O$2)*SIN(N117/$O$2))/(SIN($F$9/$O$2)*COS(N117/$O$2)))&gt;1,0,IF(((-SIN($E$9/$O$2)+COS($F$9/$O$2)*SIN(N117/$O$2))/(SIN($F$9/$O$2)*COS(N117/$O$2)))&lt;-1,180,IF(((-SIN($E$9/$O$2)+COS($F$9/$O$2)*SIN(N117/$O$2))/(SIN($F$9/$O$2)*COS(N117/$O$2)))=-1,180,(IF(((-SIN($E$9/$O$2)+COS($F$9/$O$2)*SIN(N117/$O$2))/(SIN($F$9/$O$2)*COS(N117/$O$2)))=1,0,DEGREES(ACOS((-SIN($E$9/$O$2)+COS($F$9/$O$2)*SIN(N117/$O$2))/(SIN($F$9/$O$2)*COS(N117/$O$2))))))))))</f>
        <v>88.53862933942403</v>
      </c>
      <c r="P117" s="34">
        <f>IF($F$9=0,0,IF(OR(((SIN($E$9/$O$2)+COS($F$9/$O$2)*SIN(N117/$O$2))/(SIN($F$9/$O$2)*COS(N117/$O$2)))&gt;1,((SIN($E$9/$O$2)+COS($F$9/$O$2)*SIN(N117/$O$2))/(SIN($F$9/$O$2)*COS(N117/$O$2)))&lt;-1),0,IF(((SIN($E$9/$O$2)+COS($F$9/$O$2)*SIN(N117/$O$2))/(SIN($F$9/$O$2)*COS(N117/$O$2)))=1,0,DEGREES(ACOS((SIN($E$9/$O$2)+COS($F$9/$O$2)*SIN(N117/$O$2))/(SIN($F$9/$O$2)*COS(N117/$O$2)))))))</f>
        <v>0</v>
      </c>
      <c r="Q117" s="32">
        <f t="shared" si="18"/>
        <v>0.4918812741079113</v>
      </c>
      <c r="S117" s="30">
        <f t="shared" si="22"/>
        <v>50</v>
      </c>
      <c r="T117" s="34">
        <f>IF($F$10=0,IF(AND($H$10&gt;S117,$G$10&lt;S117),180,0),IF(((-SIN($E$10/$O$2)+COS($F$10/$O$2)*SIN(S117/$O$2))/(SIN($F$10/$O$2)*COS(S117/$O$2)))&gt;1,0,IF(((-SIN($E$10/$O$2)+COS($F$10/$O$2)*SIN(S117/$O$2))/(SIN($F$10/$O$2)*COS(S117/$O$2)))&lt;-1,180,IF(((-SIN($E$10/$O$2)+COS($F$10/$O$2)*SIN(S117/$O$2))/(SIN($F$10/$O$2)*COS(S117/$O$2)))=-1,180,(IF(((-SIN($E$10/$O$2)+COS($F$10/$O$2)*SIN(S117/$O$2))/(SIN($F$10/$O$2)*COS(S117/$O$2)))=1,0,DEGREES(ACOS((-SIN($E$10/$O$2)+COS($F$10/$O$2)*SIN(S117/$O$2))/(SIN($F$10/$O$2)*COS(S117/$O$2))))))))))</f>
        <v>82.7284730351742</v>
      </c>
      <c r="U117" s="36">
        <f>IF($F$10=0,0,IF(OR(((SIN($E$10/$O$2)+COS($F$10/$O$2)*SIN(S117/$O$2))/(SIN($F$10/$O$2)*COS(S117/$O$2)))&gt;1,((SIN($E$10/$O$2)+COS($F$10/$O$2)*SIN(S117/$O$2))/(SIN($F$10/$O$2)*COS(S117/$O$2)))&lt;-1),0,IF(((SIN($E$10/$O$2)+COS($F$10/$O$2)*SIN(S117/$O$2))/(SIN($F$10/$O$2)*COS(S117/$O$2)))=1,0,DEGREES(ACOS((SIN($E$10/$O$2)+COS($F$10/$O$2)*SIN(S117/$O$2))/(SIN($F$10/$O$2)*COS(S117/$O$2)))))))</f>
        <v>0</v>
      </c>
      <c r="V117" s="32">
        <f t="shared" si="19"/>
        <v>0.45960262797319</v>
      </c>
      <c r="X117" s="30">
        <f t="shared" si="23"/>
        <v>50</v>
      </c>
      <c r="Y117" s="34">
        <f>IF($F$11=0,IF(AND($H$11&gt;X117,$G$11&lt;X117),180,0),IF(((-SIN($E$11/$O$2)+COS($F$11/$O$2)*SIN(X117/$O$2))/(SIN($F$11/$O$2)*COS(X117/$O$2)))&gt;1,0,IF(((-SIN($E$11/$O$2)+COS($F$11/$O$2)*SIN(X117/$O$2))/(SIN($F$11/$O$2)*COS(X117/$O$2)))&lt;-1,180,IF(((-SIN($E$11/$O$2)+COS($F$11/$O$2)*SIN(X117/$O$2))/(SIN($F$11/$O$2)*COS(X117/$O$2)))=-1,180,(IF(((-SIN($E$11/$O$2)+COS($F$11/$O$2)*SIN(X117/$O$2))/(SIN($F$11/$O$2)*COS(X117/$O$2)))=1,0,DEGREES(ACOS((-SIN($E$11/$O$2)+COS($F$11/$O$2)*SIN(X117/$O$2))/(SIN($F$11/$O$2)*COS(X117/$O$2))))))))))</f>
        <v>75.39988297716647</v>
      </c>
      <c r="Z117" s="36">
        <f>IF($F$11=0,0,IF(OR(((SIN($E$11/$O$2)+COS($F$11/$O$2)*SIN(X117/$O$2))/(SIN($F$11/$O$2)*COS(X117/$O$2)))&gt;1,((SIN($E$11/$O$2)+COS($F$11/$O$2)*SIN(X117/$O$2))/(SIN($F$11/$O$2)*COS(X117/$O$2)))&lt;-1),0,IF(((SIN($E$11/$O$2)+COS($F$11/$O$2)*SIN(X117/$O$2))/(SIN($F$11/$O$2)*COS(X117/$O$2)))=1,0,DEGREES(ACOS((SIN($E$11/$O$2)+COS($F$11/$O$2)*SIN(X117/$O$2))/(SIN($F$11/$O$2)*COS(X117/$O$2)))))))</f>
        <v>0</v>
      </c>
      <c r="AA117" s="32">
        <f t="shared" si="20"/>
        <v>0.41888823876203596</v>
      </c>
    </row>
    <row r="118" spans="14:27" ht="12.75">
      <c r="N118" s="30">
        <f t="shared" si="21"/>
        <v>50.5</v>
      </c>
      <c r="O118" s="34">
        <f>IF($F$9=0,IF(AND($H$9&gt;N118,$G$9&lt;N118),180,0),IF(((-SIN($E$9/$O$2)+COS($F$9/$O$2)*SIN(N118/$O$2))/(SIN($F$9/$O$2)*COS(N118/$O$2)))&gt;1,0,IF(((-SIN($E$9/$O$2)+COS($F$9/$O$2)*SIN(N118/$O$2))/(SIN($F$9/$O$2)*COS(N118/$O$2)))&lt;-1,180,IF(((-SIN($E$9/$O$2)+COS($F$9/$O$2)*SIN(N118/$O$2))/(SIN($F$9/$O$2)*COS(N118/$O$2)))=-1,180,(IF(((-SIN($E$9/$O$2)+COS($F$9/$O$2)*SIN(N118/$O$2))/(SIN($F$9/$O$2)*COS(N118/$O$2)))=1,0,DEGREES(ACOS((-SIN($E$9/$O$2)+COS($F$9/$O$2)*SIN(N118/$O$2))/(SIN($F$9/$O$2)*COS(N118/$O$2))))))))))</f>
        <v>88.23289510755569</v>
      </c>
      <c r="P118" s="34">
        <f>IF($F$9=0,0,IF(OR(((SIN($E$9/$O$2)+COS($F$9/$O$2)*SIN(N118/$O$2))/(SIN($F$9/$O$2)*COS(N118/$O$2)))&gt;1,((SIN($E$9/$O$2)+COS($F$9/$O$2)*SIN(N118/$O$2))/(SIN($F$9/$O$2)*COS(N118/$O$2)))&lt;-1),0,IF(((SIN($E$9/$O$2)+COS($F$9/$O$2)*SIN(N118/$O$2))/(SIN($F$9/$O$2)*COS(N118/$O$2)))=1,0,DEGREES(ACOS((SIN($E$9/$O$2)+COS($F$9/$O$2)*SIN(N118/$O$2))/(SIN($F$9/$O$2)*COS(N118/$O$2)))))))</f>
        <v>0</v>
      </c>
      <c r="Q118" s="32">
        <f t="shared" si="18"/>
        <v>0.49018275059753164</v>
      </c>
      <c r="S118" s="30">
        <f t="shared" si="22"/>
        <v>50.5</v>
      </c>
      <c r="T118" s="34">
        <f>IF($F$10=0,IF(AND($H$10&gt;S118,$G$10&lt;S118),180,0),IF(((-SIN($E$10/$O$2)+COS($F$10/$O$2)*SIN(S118/$O$2))/(SIN($F$10/$O$2)*COS(S118/$O$2)))&gt;1,0,IF(((-SIN($E$10/$O$2)+COS($F$10/$O$2)*SIN(S118/$O$2))/(SIN($F$10/$O$2)*COS(S118/$O$2)))&lt;-1,180,IF(((-SIN($E$10/$O$2)+COS($F$10/$O$2)*SIN(S118/$O$2))/(SIN($F$10/$O$2)*COS(S118/$O$2)))=-1,180,(IF(((-SIN($E$10/$O$2)+COS($F$10/$O$2)*SIN(S118/$O$2))/(SIN($F$10/$O$2)*COS(S118/$O$2)))=1,0,DEGREES(ACOS((-SIN($E$10/$O$2)+COS($F$10/$O$2)*SIN(S118/$O$2))/(SIN($F$10/$O$2)*COS(S118/$O$2))))))))))</f>
        <v>82.35865083767496</v>
      </c>
      <c r="U118" s="36">
        <f>IF($F$10=0,0,IF(OR(((SIN($E$10/$O$2)+COS($F$10/$O$2)*SIN(S118/$O$2))/(SIN($F$10/$O$2)*COS(S118/$O$2)))&gt;1,((SIN($E$10/$O$2)+COS($F$10/$O$2)*SIN(S118/$O$2))/(SIN($F$10/$O$2)*COS(S118/$O$2)))&lt;-1),0,IF(((SIN($E$10/$O$2)+COS($F$10/$O$2)*SIN(S118/$O$2))/(SIN($F$10/$O$2)*COS(S118/$O$2)))=1,0,DEGREES(ACOS((SIN($E$10/$O$2)+COS($F$10/$O$2)*SIN(S118/$O$2))/(SIN($F$10/$O$2)*COS(S118/$O$2)))))))</f>
        <v>0</v>
      </c>
      <c r="V118" s="32">
        <f t="shared" si="19"/>
        <v>0.45754806020930533</v>
      </c>
      <c r="X118" s="30">
        <f t="shared" si="23"/>
        <v>50.5</v>
      </c>
      <c r="Y118" s="34">
        <f>IF($F$11=0,IF(AND($H$11&gt;X118,$G$11&lt;X118),180,0),IF(((-SIN($E$11/$O$2)+COS($F$11/$O$2)*SIN(X118/$O$2))/(SIN($F$11/$O$2)*COS(X118/$O$2)))&gt;1,0,IF(((-SIN($E$11/$O$2)+COS($F$11/$O$2)*SIN(X118/$O$2))/(SIN($F$11/$O$2)*COS(X118/$O$2)))&lt;-1,180,IF(((-SIN($E$11/$O$2)+COS($F$11/$O$2)*SIN(X118/$O$2))/(SIN($F$11/$O$2)*COS(X118/$O$2)))=-1,180,(IF(((-SIN($E$11/$O$2)+COS($F$11/$O$2)*SIN(X118/$O$2))/(SIN($F$11/$O$2)*COS(X118/$O$2)))=1,0,DEGREES(ACOS((-SIN($E$11/$O$2)+COS($F$11/$O$2)*SIN(X118/$O$2))/(SIN($F$11/$O$2)*COS(X118/$O$2))))))))))</f>
        <v>74.94209355946052</v>
      </c>
      <c r="Z118" s="36">
        <f>IF($F$11=0,0,IF(OR(((SIN($E$11/$O$2)+COS($F$11/$O$2)*SIN(X118/$O$2))/(SIN($F$11/$O$2)*COS(X118/$O$2)))&gt;1,((SIN($E$11/$O$2)+COS($F$11/$O$2)*SIN(X118/$O$2))/(SIN($F$11/$O$2)*COS(X118/$O$2)))&lt;-1),0,IF(((SIN($E$11/$O$2)+COS($F$11/$O$2)*SIN(X118/$O$2))/(SIN($F$11/$O$2)*COS(X118/$O$2)))=1,0,DEGREES(ACOS((SIN($E$11/$O$2)+COS($F$11/$O$2)*SIN(X118/$O$2))/(SIN($F$11/$O$2)*COS(X118/$O$2)))))))</f>
        <v>0</v>
      </c>
      <c r="AA118" s="32">
        <f t="shared" si="20"/>
        <v>0.41634496421922507</v>
      </c>
    </row>
    <row r="119" spans="14:27" ht="12.75">
      <c r="N119" s="30">
        <f t="shared" si="21"/>
        <v>51</v>
      </c>
      <c r="O119" s="34">
        <f>IF($F$9=0,IF(AND($H$9&gt;N119,$G$9&lt;N119),180,0),IF(((-SIN($E$9/$O$2)+COS($F$9/$O$2)*SIN(N119/$O$2))/(SIN($F$9/$O$2)*COS(N119/$O$2)))&gt;1,0,IF(((-SIN($E$9/$O$2)+COS($F$9/$O$2)*SIN(N119/$O$2))/(SIN($F$9/$O$2)*COS(N119/$O$2)))&lt;-1,180,IF(((-SIN($E$9/$O$2)+COS($F$9/$O$2)*SIN(N119/$O$2))/(SIN($F$9/$O$2)*COS(N119/$O$2)))=-1,180,(IF(((-SIN($E$9/$O$2)+COS($F$9/$O$2)*SIN(N119/$O$2))/(SIN($F$9/$O$2)*COS(N119/$O$2)))=1,0,DEGREES(ACOS((-SIN($E$9/$O$2)+COS($F$9/$O$2)*SIN(N119/$O$2))/(SIN($F$9/$O$2)*COS(N119/$O$2))))))))))</f>
        <v>87.92352098788075</v>
      </c>
      <c r="P119" s="34">
        <f>IF($F$9=0,0,IF(OR(((SIN($E$9/$O$2)+COS($F$9/$O$2)*SIN(N119/$O$2))/(SIN($F$9/$O$2)*COS(N119/$O$2)))&gt;1,((SIN($E$9/$O$2)+COS($F$9/$O$2)*SIN(N119/$O$2))/(SIN($F$9/$O$2)*COS(N119/$O$2)))&lt;-1),0,IF(((SIN($E$9/$O$2)+COS($F$9/$O$2)*SIN(N119/$O$2))/(SIN($F$9/$O$2)*COS(N119/$O$2)))=1,0,DEGREES(ACOS((SIN($E$9/$O$2)+COS($F$9/$O$2)*SIN(N119/$O$2))/(SIN($F$9/$O$2)*COS(N119/$O$2)))))))</f>
        <v>0</v>
      </c>
      <c r="Q119" s="32">
        <f t="shared" si="18"/>
        <v>0.4884640054882264</v>
      </c>
      <c r="S119" s="30">
        <f t="shared" si="22"/>
        <v>51</v>
      </c>
      <c r="T119" s="34">
        <f>IF($F$10=0,IF(AND($H$10&gt;S119,$G$10&lt;S119),180,0),IF(((-SIN($E$10/$O$2)+COS($F$10/$O$2)*SIN(S119/$O$2))/(SIN($F$10/$O$2)*COS(S119/$O$2)))&gt;1,0,IF(((-SIN($E$10/$O$2)+COS($F$10/$O$2)*SIN(S119/$O$2))/(SIN($F$10/$O$2)*COS(S119/$O$2)))&lt;-1,180,IF(((-SIN($E$10/$O$2)+COS($F$10/$O$2)*SIN(S119/$O$2))/(SIN($F$10/$O$2)*COS(S119/$O$2)))=-1,180,(IF(((-SIN($E$10/$O$2)+COS($F$10/$O$2)*SIN(S119/$O$2))/(SIN($F$10/$O$2)*COS(S119/$O$2)))=1,0,DEGREES(ACOS((-SIN($E$10/$O$2)+COS($F$10/$O$2)*SIN(S119/$O$2))/(SIN($F$10/$O$2)*COS(S119/$O$2))))))))))</f>
        <v>81.98311063939006</v>
      </c>
      <c r="U119" s="36">
        <f>IF($F$10=0,0,IF(OR(((SIN($E$10/$O$2)+COS($F$10/$O$2)*SIN(S119/$O$2))/(SIN($F$10/$O$2)*COS(S119/$O$2)))&gt;1,((SIN($E$10/$O$2)+COS($F$10/$O$2)*SIN(S119/$O$2))/(SIN($F$10/$O$2)*COS(S119/$O$2)))&lt;-1),0,IF(((SIN($E$10/$O$2)+COS($F$10/$O$2)*SIN(S119/$O$2))/(SIN($F$10/$O$2)*COS(S119/$O$2)))=1,0,DEGREES(ACOS((SIN($E$10/$O$2)+COS($F$10/$O$2)*SIN(S119/$O$2))/(SIN($F$10/$O$2)*COS(S119/$O$2)))))))</f>
        <v>0</v>
      </c>
      <c r="V119" s="32">
        <f t="shared" si="19"/>
        <v>0.45546172577438926</v>
      </c>
      <c r="X119" s="30">
        <f t="shared" si="23"/>
        <v>51</v>
      </c>
      <c r="Y119" s="34">
        <f>IF($F$11=0,IF(AND($H$11&gt;X119,$G$11&lt;X119),180,0),IF(((-SIN($E$11/$O$2)+COS($F$11/$O$2)*SIN(X119/$O$2))/(SIN($F$11/$O$2)*COS(X119/$O$2)))&gt;1,0,IF(((-SIN($E$11/$O$2)+COS($F$11/$O$2)*SIN(X119/$O$2))/(SIN($F$11/$O$2)*COS(X119/$O$2)))&lt;-1,180,IF(((-SIN($E$11/$O$2)+COS($F$11/$O$2)*SIN(X119/$O$2))/(SIN($F$11/$O$2)*COS(X119/$O$2)))=-1,180,(IF(((-SIN($E$11/$O$2)+COS($F$11/$O$2)*SIN(X119/$O$2))/(SIN($F$11/$O$2)*COS(X119/$O$2)))=1,0,DEGREES(ACOS((-SIN($E$11/$O$2)+COS($F$11/$O$2)*SIN(X119/$O$2))/(SIN($F$11/$O$2)*COS(X119/$O$2))))))))))</f>
        <v>74.47550593103674</v>
      </c>
      <c r="Z119" s="36">
        <f>IF($F$11=0,0,IF(OR(((SIN($E$11/$O$2)+COS($F$11/$O$2)*SIN(X119/$O$2))/(SIN($F$11/$O$2)*COS(X119/$O$2)))&gt;1,((SIN($E$11/$O$2)+COS($F$11/$O$2)*SIN(X119/$O$2))/(SIN($F$11/$O$2)*COS(X119/$O$2)))&lt;-1),0,IF(((SIN($E$11/$O$2)+COS($F$11/$O$2)*SIN(X119/$O$2))/(SIN($F$11/$O$2)*COS(X119/$O$2)))=1,0,DEGREES(ACOS((SIN($E$11/$O$2)+COS($F$11/$O$2)*SIN(X119/$O$2))/(SIN($F$11/$O$2)*COS(X119/$O$2)))))))</f>
        <v>0</v>
      </c>
      <c r="AA119" s="32">
        <f t="shared" si="20"/>
        <v>0.41375281072798187</v>
      </c>
    </row>
    <row r="120" spans="14:27" ht="12.75">
      <c r="N120" s="30">
        <f t="shared" si="21"/>
        <v>51.5</v>
      </c>
      <c r="O120" s="34">
        <f>IF($F$9=0,IF(AND($H$9&gt;N120,$G$9&lt;N120),180,0),IF(((-SIN($E$9/$O$2)+COS($F$9/$O$2)*SIN(N120/$O$2))/(SIN($F$9/$O$2)*COS(N120/$O$2)))&gt;1,0,IF(((-SIN($E$9/$O$2)+COS($F$9/$O$2)*SIN(N120/$O$2))/(SIN($F$9/$O$2)*COS(N120/$O$2)))&lt;-1,180,IF(((-SIN($E$9/$O$2)+COS($F$9/$O$2)*SIN(N120/$O$2))/(SIN($F$9/$O$2)*COS(N120/$O$2)))=-1,180,(IF(((-SIN($E$9/$O$2)+COS($F$9/$O$2)*SIN(N120/$O$2))/(SIN($F$9/$O$2)*COS(N120/$O$2)))=1,0,DEGREES(ACOS((-SIN($E$9/$O$2)+COS($F$9/$O$2)*SIN(N120/$O$2))/(SIN($F$9/$O$2)*COS(N120/$O$2))))))))))</f>
        <v>87.6103311481261</v>
      </c>
      <c r="P120" s="34">
        <f>IF($F$9=0,0,IF(OR(((SIN($E$9/$O$2)+COS($F$9/$O$2)*SIN(N120/$O$2))/(SIN($F$9/$O$2)*COS(N120/$O$2)))&gt;1,((SIN($E$9/$O$2)+COS($F$9/$O$2)*SIN(N120/$O$2))/(SIN($F$9/$O$2)*COS(N120/$O$2)))&lt;-1),0,IF(((SIN($E$9/$O$2)+COS($F$9/$O$2)*SIN(N120/$O$2))/(SIN($F$9/$O$2)*COS(N120/$O$2)))=1,0,DEGREES(ACOS((SIN($E$9/$O$2)+COS($F$9/$O$2)*SIN(N120/$O$2))/(SIN($F$9/$O$2)*COS(N120/$O$2)))))))</f>
        <v>0</v>
      </c>
      <c r="Q120" s="32">
        <f t="shared" si="18"/>
        <v>0.48672406193403384</v>
      </c>
      <c r="S120" s="30">
        <f t="shared" si="22"/>
        <v>51.5</v>
      </c>
      <c r="T120" s="34">
        <f>IF($F$10=0,IF(AND($H$10&gt;S120,$G$10&lt;S120),180,0),IF(((-SIN($E$10/$O$2)+COS($F$10/$O$2)*SIN(S120/$O$2))/(SIN($F$10/$O$2)*COS(S120/$O$2)))&gt;1,0,IF(((-SIN($E$10/$O$2)+COS($F$10/$O$2)*SIN(S120/$O$2))/(SIN($F$10/$O$2)*COS(S120/$O$2)))&lt;-1,180,IF(((-SIN($E$10/$O$2)+COS($F$10/$O$2)*SIN(S120/$O$2))/(SIN($F$10/$O$2)*COS(S120/$O$2)))=-1,180,(IF(((-SIN($E$10/$O$2)+COS($F$10/$O$2)*SIN(S120/$O$2))/(SIN($F$10/$O$2)*COS(S120/$O$2)))=1,0,DEGREES(ACOS((-SIN($E$10/$O$2)+COS($F$10/$O$2)*SIN(S120/$O$2))/(SIN($F$10/$O$2)*COS(S120/$O$2))))))))))</f>
        <v>81.60158663642197</v>
      </c>
      <c r="U120" s="36">
        <f>IF($F$10=0,0,IF(OR(((SIN($E$10/$O$2)+COS($F$10/$O$2)*SIN(S120/$O$2))/(SIN($F$10/$O$2)*COS(S120/$O$2)))&gt;1,((SIN($E$10/$O$2)+COS($F$10/$O$2)*SIN(S120/$O$2))/(SIN($F$10/$O$2)*COS(S120/$O$2)))&lt;-1),0,IF(((SIN($E$10/$O$2)+COS($F$10/$O$2)*SIN(S120/$O$2))/(SIN($F$10/$O$2)*COS(S120/$O$2)))=1,0,DEGREES(ACOS((SIN($E$10/$O$2)+COS($F$10/$O$2)*SIN(S120/$O$2))/(SIN($F$10/$O$2)*COS(S120/$O$2)))))))</f>
        <v>0</v>
      </c>
      <c r="V120" s="32">
        <f t="shared" si="19"/>
        <v>0.45334214798012207</v>
      </c>
      <c r="X120" s="30">
        <f t="shared" si="23"/>
        <v>51.5</v>
      </c>
      <c r="Y120" s="34">
        <f>IF($F$11=0,IF(AND($H$11&gt;X120,$G$11&lt;X120),180,0),IF(((-SIN($E$11/$O$2)+COS($F$11/$O$2)*SIN(X120/$O$2))/(SIN($F$11/$O$2)*COS(X120/$O$2)))&gt;1,0,IF(((-SIN($E$11/$O$2)+COS($F$11/$O$2)*SIN(X120/$O$2))/(SIN($F$11/$O$2)*COS(X120/$O$2)))&lt;-1,180,IF(((-SIN($E$11/$O$2)+COS($F$11/$O$2)*SIN(X120/$O$2))/(SIN($F$11/$O$2)*COS(X120/$O$2)))=-1,180,(IF(((-SIN($E$11/$O$2)+COS($F$11/$O$2)*SIN(X120/$O$2))/(SIN($F$11/$O$2)*COS(X120/$O$2)))=1,0,DEGREES(ACOS((-SIN($E$11/$O$2)+COS($F$11/$O$2)*SIN(X120/$O$2))/(SIN($F$11/$O$2)*COS(X120/$O$2))))))))))</f>
        <v>73.99970256895737</v>
      </c>
      <c r="Z120" s="36">
        <f>IF($F$11=0,0,IF(OR(((SIN($E$11/$O$2)+COS($F$11/$O$2)*SIN(X120/$O$2))/(SIN($F$11/$O$2)*COS(X120/$O$2)))&gt;1,((SIN($E$11/$O$2)+COS($F$11/$O$2)*SIN(X120/$O$2))/(SIN($F$11/$O$2)*COS(X120/$O$2)))&lt;-1),0,IF(((SIN($E$11/$O$2)+COS($F$11/$O$2)*SIN(X120/$O$2))/(SIN($F$11/$O$2)*COS(X120/$O$2)))=1,0,DEGREES(ACOS((SIN($E$11/$O$2)+COS($F$11/$O$2)*SIN(X120/$O$2))/(SIN($F$11/$O$2)*COS(X120/$O$2)))))))</f>
        <v>0</v>
      </c>
      <c r="AA120" s="32">
        <f t="shared" si="20"/>
        <v>0.41110945871642984</v>
      </c>
    </row>
    <row r="121" spans="14:27" ht="12.75">
      <c r="N121" s="30">
        <f t="shared" si="21"/>
        <v>52</v>
      </c>
      <c r="O121" s="34">
        <f>IF($F$9=0,IF(AND($H$9&gt;N121,$G$9&lt;N121),180,0),IF(((-SIN($E$9/$O$2)+COS($F$9/$O$2)*SIN(N121/$O$2))/(SIN($F$9/$O$2)*COS(N121/$O$2)))&gt;1,0,IF(((-SIN($E$9/$O$2)+COS($F$9/$O$2)*SIN(N121/$O$2))/(SIN($F$9/$O$2)*COS(N121/$O$2)))&lt;-1,180,IF(((-SIN($E$9/$O$2)+COS($F$9/$O$2)*SIN(N121/$O$2))/(SIN($F$9/$O$2)*COS(N121/$O$2)))=-1,180,(IF(((-SIN($E$9/$O$2)+COS($F$9/$O$2)*SIN(N121/$O$2))/(SIN($F$9/$O$2)*COS(N121/$O$2)))=1,0,DEGREES(ACOS((-SIN($E$9/$O$2)+COS($F$9/$O$2)*SIN(N121/$O$2))/(SIN($F$9/$O$2)*COS(N121/$O$2))))))))))</f>
        <v>87.29314071138062</v>
      </c>
      <c r="P121" s="34">
        <f>IF($F$9=0,0,IF(OR(((SIN($E$9/$O$2)+COS($F$9/$O$2)*SIN(N121/$O$2))/(SIN($F$9/$O$2)*COS(N121/$O$2)))&gt;1,((SIN($E$9/$O$2)+COS($F$9/$O$2)*SIN(N121/$O$2))/(SIN($F$9/$O$2)*COS(N121/$O$2)))&lt;-1),0,IF(((SIN($E$9/$O$2)+COS($F$9/$O$2)*SIN(N121/$O$2))/(SIN($F$9/$O$2)*COS(N121/$O$2)))=1,0,DEGREES(ACOS((SIN($E$9/$O$2)+COS($F$9/$O$2)*SIN(N121/$O$2))/(SIN($F$9/$O$2)*COS(N121/$O$2)))))))</f>
        <v>0</v>
      </c>
      <c r="Q121" s="32">
        <f t="shared" si="18"/>
        <v>0.48496189284100344</v>
      </c>
      <c r="S121" s="30">
        <f t="shared" si="22"/>
        <v>52</v>
      </c>
      <c r="T121" s="34">
        <f>IF($F$10=0,IF(AND($H$10&gt;S121,$G$10&lt;S121),180,0),IF(((-SIN($E$10/$O$2)+COS($F$10/$O$2)*SIN(S121/$O$2))/(SIN($F$10/$O$2)*COS(S121/$O$2)))&gt;1,0,IF(((-SIN($E$10/$O$2)+COS($F$10/$O$2)*SIN(S121/$O$2))/(SIN($F$10/$O$2)*COS(S121/$O$2)))&lt;-1,180,IF(((-SIN($E$10/$O$2)+COS($F$10/$O$2)*SIN(S121/$O$2))/(SIN($F$10/$O$2)*COS(S121/$O$2)))=-1,180,(IF(((-SIN($E$10/$O$2)+COS($F$10/$O$2)*SIN(S121/$O$2))/(SIN($F$10/$O$2)*COS(S121/$O$2)))=1,0,DEGREES(ACOS((-SIN($E$10/$O$2)+COS($F$10/$O$2)*SIN(S121/$O$2))/(SIN($F$10/$O$2)*COS(S121/$O$2))))))))))</f>
        <v>81.21379832500378</v>
      </c>
      <c r="U121" s="36">
        <f>IF($F$10=0,0,IF(OR(((SIN($E$10/$O$2)+COS($F$10/$O$2)*SIN(S121/$O$2))/(SIN($F$10/$O$2)*COS(S121/$O$2)))&gt;1,((SIN($E$10/$O$2)+COS($F$10/$O$2)*SIN(S121/$O$2))/(SIN($F$10/$O$2)*COS(S121/$O$2)))&lt;-1),0,IF(((SIN($E$10/$O$2)+COS($F$10/$O$2)*SIN(S121/$O$2))/(SIN($F$10/$O$2)*COS(S121/$O$2)))=1,0,DEGREES(ACOS((SIN($E$10/$O$2)+COS($F$10/$O$2)*SIN(S121/$O$2))/(SIN($F$10/$O$2)*COS(S121/$O$2)))))))</f>
        <v>0</v>
      </c>
      <c r="V121" s="32">
        <f t="shared" si="19"/>
        <v>0.45118776847224323</v>
      </c>
      <c r="X121" s="30">
        <f t="shared" si="23"/>
        <v>52</v>
      </c>
      <c r="Y121" s="34">
        <f>IF($F$11=0,IF(AND($H$11&gt;X121,$G$11&lt;X121),180,0),IF(((-SIN($E$11/$O$2)+COS($F$11/$O$2)*SIN(X121/$O$2))/(SIN($F$11/$O$2)*COS(X121/$O$2)))&gt;1,0,IF(((-SIN($E$11/$O$2)+COS($F$11/$O$2)*SIN(X121/$O$2))/(SIN($F$11/$O$2)*COS(X121/$O$2)))&lt;-1,180,IF(((-SIN($E$11/$O$2)+COS($F$11/$O$2)*SIN(X121/$O$2))/(SIN($F$11/$O$2)*COS(X121/$O$2)))=-1,180,(IF(((-SIN($E$11/$O$2)+COS($F$11/$O$2)*SIN(X121/$O$2))/(SIN($F$11/$O$2)*COS(X121/$O$2)))=1,0,DEGREES(ACOS((-SIN($E$11/$O$2)+COS($F$11/$O$2)*SIN(X121/$O$2))/(SIN($F$11/$O$2)*COS(X121/$O$2))))))))))</f>
        <v>73.5142403318593</v>
      </c>
      <c r="Z121" s="36">
        <f>IF($F$11=0,0,IF(OR(((SIN($E$11/$O$2)+COS($F$11/$O$2)*SIN(X121/$O$2))/(SIN($F$11/$O$2)*COS(X121/$O$2)))&gt;1,((SIN($E$11/$O$2)+COS($F$11/$O$2)*SIN(X121/$O$2))/(SIN($F$11/$O$2)*COS(X121/$O$2)))&lt;-1),0,IF(((SIN($E$11/$O$2)+COS($F$11/$O$2)*SIN(X121/$O$2))/(SIN($F$11/$O$2)*COS(X121/$O$2)))=1,0,DEGREES(ACOS((SIN($E$11/$O$2)+COS($F$11/$O$2)*SIN(X121/$O$2))/(SIN($F$11/$O$2)*COS(X121/$O$2)))))))</f>
        <v>0</v>
      </c>
      <c r="AA121" s="32">
        <f t="shared" si="20"/>
        <v>0.4084124462881072</v>
      </c>
    </row>
    <row r="122" spans="14:27" ht="12.75">
      <c r="N122" s="30">
        <f t="shared" si="21"/>
        <v>52.5</v>
      </c>
      <c r="O122" s="34">
        <f>IF($F$9=0,IF(AND($H$9&gt;N122,$G$9&lt;N122),180,0),IF(((-SIN($E$9/$O$2)+COS($F$9/$O$2)*SIN(N122/$O$2))/(SIN($F$9/$O$2)*COS(N122/$O$2)))&gt;1,0,IF(((-SIN($E$9/$O$2)+COS($F$9/$O$2)*SIN(N122/$O$2))/(SIN($F$9/$O$2)*COS(N122/$O$2)))&lt;-1,180,IF(((-SIN($E$9/$O$2)+COS($F$9/$O$2)*SIN(N122/$O$2))/(SIN($F$9/$O$2)*COS(N122/$O$2)))=-1,180,(IF(((-SIN($E$9/$O$2)+COS($F$9/$O$2)*SIN(N122/$O$2))/(SIN($F$9/$O$2)*COS(N122/$O$2)))=1,0,DEGREES(ACOS((-SIN($E$9/$O$2)+COS($F$9/$O$2)*SIN(N122/$O$2))/(SIN($F$9/$O$2)*COS(N122/$O$2))))))))))</f>
        <v>86.97175511078603</v>
      </c>
      <c r="P122" s="34">
        <f>IF($F$9=0,0,IF(OR(((SIN($E$9/$O$2)+COS($F$9/$O$2)*SIN(N122/$O$2))/(SIN($F$9/$O$2)*COS(N122/$O$2)))&gt;1,((SIN($E$9/$O$2)+COS($F$9/$O$2)*SIN(N122/$O$2))/(SIN($F$9/$O$2)*COS(N122/$O$2)))&lt;-1),0,IF(((SIN($E$9/$O$2)+COS($F$9/$O$2)*SIN(N122/$O$2))/(SIN($F$9/$O$2)*COS(N122/$O$2)))=1,0,DEGREES(ACOS((SIN($E$9/$O$2)+COS($F$9/$O$2)*SIN(N122/$O$2))/(SIN($F$9/$O$2)*COS(N122/$O$2)))))))</f>
        <v>0</v>
      </c>
      <c r="Q122" s="32">
        <f t="shared" si="18"/>
        <v>0.4831764172821446</v>
      </c>
      <c r="S122" s="30">
        <f t="shared" si="22"/>
        <v>52.5</v>
      </c>
      <c r="T122" s="34">
        <f>IF($F$10=0,IF(AND($H$10&gt;S122,$G$10&lt;S122),180,0),IF(((-SIN($E$10/$O$2)+COS($F$10/$O$2)*SIN(S122/$O$2))/(SIN($F$10/$O$2)*COS(S122/$O$2)))&gt;1,0,IF(((-SIN($E$10/$O$2)+COS($F$10/$O$2)*SIN(S122/$O$2))/(SIN($F$10/$O$2)*COS(S122/$O$2)))&lt;-1,180,IF(((-SIN($E$10/$O$2)+COS($F$10/$O$2)*SIN(S122/$O$2))/(SIN($F$10/$O$2)*COS(S122/$O$2)))=-1,180,(IF(((-SIN($E$10/$O$2)+COS($F$10/$O$2)*SIN(S122/$O$2))/(SIN($F$10/$O$2)*COS(S122/$O$2)))=1,0,DEGREES(ACOS((-SIN($E$10/$O$2)+COS($F$10/$O$2)*SIN(S122/$O$2))/(SIN($F$10/$O$2)*COS(S122/$O$2))))))))))</f>
        <v>80.8194494001551</v>
      </c>
      <c r="U122" s="36">
        <f>IF($F$10=0,0,IF(OR(((SIN($E$10/$O$2)+COS($F$10/$O$2)*SIN(S122/$O$2))/(SIN($F$10/$O$2)*COS(S122/$O$2)))&gt;1,((SIN($E$10/$O$2)+COS($F$10/$O$2)*SIN(S122/$O$2))/(SIN($F$10/$O$2)*COS(S122/$O$2)))&lt;-1),0,IF(((SIN($E$10/$O$2)+COS($F$10/$O$2)*SIN(S122/$O$2))/(SIN($F$10/$O$2)*COS(S122/$O$2)))=1,0,DEGREES(ACOS((SIN($E$10/$O$2)+COS($F$10/$O$2)*SIN(S122/$O$2))/(SIN($F$10/$O$2)*COS(S122/$O$2)))))))</f>
        <v>0</v>
      </c>
      <c r="V122" s="32">
        <f t="shared" si="19"/>
        <v>0.44899694111197275</v>
      </c>
      <c r="X122" s="30">
        <f t="shared" si="23"/>
        <v>52.5</v>
      </c>
      <c r="Y122" s="34">
        <f>IF($F$11=0,IF(AND($H$11&gt;X122,$G$11&lt;X122),180,0),IF(((-SIN($E$11/$O$2)+COS($F$11/$O$2)*SIN(X122/$O$2))/(SIN($F$11/$O$2)*COS(X122/$O$2)))&gt;1,0,IF(((-SIN($E$11/$O$2)+COS($F$11/$O$2)*SIN(X122/$O$2))/(SIN($F$11/$O$2)*COS(X122/$O$2)))&lt;-1,180,IF(((-SIN($E$11/$O$2)+COS($F$11/$O$2)*SIN(X122/$O$2))/(SIN($F$11/$O$2)*COS(X122/$O$2)))=-1,180,(IF(((-SIN($E$11/$O$2)+COS($F$11/$O$2)*SIN(X122/$O$2))/(SIN($F$11/$O$2)*COS(X122/$O$2)))=1,0,DEGREES(ACOS((-SIN($E$11/$O$2)+COS($F$11/$O$2)*SIN(X122/$O$2))/(SIN($F$11/$O$2)*COS(X122/$O$2))))))))))</f>
        <v>73.01864833174452</v>
      </c>
      <c r="Z122" s="36">
        <f>IF($F$11=0,0,IF(OR(((SIN($E$11/$O$2)+COS($F$11/$O$2)*SIN(X122/$O$2))/(SIN($F$11/$O$2)*COS(X122/$O$2)))&gt;1,((SIN($E$11/$O$2)+COS($F$11/$O$2)*SIN(X122/$O$2))/(SIN($F$11/$O$2)*COS(X122/$O$2)))&lt;-1),0,IF(((SIN($E$11/$O$2)+COS($F$11/$O$2)*SIN(X122/$O$2))/(SIN($F$11/$O$2)*COS(X122/$O$2)))=1,0,DEGREES(ACOS((SIN($E$11/$O$2)+COS($F$11/$O$2)*SIN(X122/$O$2))/(SIN($F$11/$O$2)*COS(X122/$O$2)))))))</f>
        <v>0</v>
      </c>
      <c r="AA122" s="32">
        <f t="shared" si="20"/>
        <v>0.40565915739858066</v>
      </c>
    </row>
    <row r="123" spans="14:27" ht="12.75">
      <c r="N123" s="30">
        <f t="shared" si="21"/>
        <v>53</v>
      </c>
      <c r="O123" s="34">
        <f>IF($F$9=0,IF(AND($H$9&gt;N123,$G$9&lt;N123),180,0),IF(((-SIN($E$9/$O$2)+COS($F$9/$O$2)*SIN(N123/$O$2))/(SIN($F$9/$O$2)*COS(N123/$O$2)))&gt;1,0,IF(((-SIN($E$9/$O$2)+COS($F$9/$O$2)*SIN(N123/$O$2))/(SIN($F$9/$O$2)*COS(N123/$O$2)))&lt;-1,180,IF(((-SIN($E$9/$O$2)+COS($F$9/$O$2)*SIN(N123/$O$2))/(SIN($F$9/$O$2)*COS(N123/$O$2)))=-1,180,(IF(((-SIN($E$9/$O$2)+COS($F$9/$O$2)*SIN(N123/$O$2))/(SIN($F$9/$O$2)*COS(N123/$O$2)))=1,0,DEGREES(ACOS((-SIN($E$9/$O$2)+COS($F$9/$O$2)*SIN(N123/$O$2))/(SIN($F$9/$O$2)*COS(N123/$O$2))))))))))</f>
        <v>86.64596938888829</v>
      </c>
      <c r="P123" s="34">
        <f>IF($F$9=0,0,IF(OR(((SIN($E$9/$O$2)+COS($F$9/$O$2)*SIN(N123/$O$2))/(SIN($F$9/$O$2)*COS(N123/$O$2)))&gt;1,((SIN($E$9/$O$2)+COS($F$9/$O$2)*SIN(N123/$O$2))/(SIN($F$9/$O$2)*COS(N123/$O$2)))&lt;-1),0,IF(((SIN($E$9/$O$2)+COS($F$9/$O$2)*SIN(N123/$O$2))/(SIN($F$9/$O$2)*COS(N123/$O$2)))=1,0,DEGREES(ACOS((SIN($E$9/$O$2)+COS($F$9/$O$2)*SIN(N123/$O$2))/(SIN($F$9/$O$2)*COS(N123/$O$2)))))))</f>
        <v>0</v>
      </c>
      <c r="Q123" s="32">
        <f t="shared" si="18"/>
        <v>0.48136649660493497</v>
      </c>
      <c r="S123" s="30">
        <f t="shared" si="22"/>
        <v>53</v>
      </c>
      <c r="T123" s="34">
        <f>IF($F$10=0,IF(AND($H$10&gt;S123,$G$10&lt;S123),180,0),IF(((-SIN($E$10/$O$2)+COS($F$10/$O$2)*SIN(S123/$O$2))/(SIN($F$10/$O$2)*COS(S123/$O$2)))&gt;1,0,IF(((-SIN($E$10/$O$2)+COS($F$10/$O$2)*SIN(S123/$O$2))/(SIN($F$10/$O$2)*COS(S123/$O$2)))&lt;-1,180,IF(((-SIN($E$10/$O$2)+COS($F$10/$O$2)*SIN(S123/$O$2))/(SIN($F$10/$O$2)*COS(S123/$O$2)))=-1,180,(IF(((-SIN($E$10/$O$2)+COS($F$10/$O$2)*SIN(S123/$O$2))/(SIN($F$10/$O$2)*COS(S123/$O$2)))=1,0,DEGREES(ACOS((-SIN($E$10/$O$2)+COS($F$10/$O$2)*SIN(S123/$O$2))/(SIN($F$10/$O$2)*COS(S123/$O$2))))))))))</f>
        <v>80.41822655298876</v>
      </c>
      <c r="U123" s="36">
        <f>IF($F$10=0,0,IF(OR(((SIN($E$10/$O$2)+COS($F$10/$O$2)*SIN(S123/$O$2))/(SIN($F$10/$O$2)*COS(S123/$O$2)))&gt;1,((SIN($E$10/$O$2)+COS($F$10/$O$2)*SIN(S123/$O$2))/(SIN($F$10/$O$2)*COS(S123/$O$2)))&lt;-1),0,IF(((SIN($E$10/$O$2)+COS($F$10/$O$2)*SIN(S123/$O$2))/(SIN($F$10/$O$2)*COS(S123/$O$2)))=1,0,DEGREES(ACOS((SIN($E$10/$O$2)+COS($F$10/$O$2)*SIN(S123/$O$2))/(SIN($F$10/$O$2)*COS(S123/$O$2)))))))</f>
        <v>0</v>
      </c>
      <c r="V123" s="32">
        <f t="shared" si="19"/>
        <v>0.446767925294382</v>
      </c>
      <c r="X123" s="30">
        <f t="shared" si="23"/>
        <v>53</v>
      </c>
      <c r="Y123" s="34">
        <f>IF($F$11=0,IF(AND($H$11&gt;X123,$G$11&lt;X123),180,0),IF(((-SIN($E$11/$O$2)+COS($F$11/$O$2)*SIN(X123/$O$2))/(SIN($F$11/$O$2)*COS(X123/$O$2)))&gt;1,0,IF(((-SIN($E$11/$O$2)+COS($F$11/$O$2)*SIN(X123/$O$2))/(SIN($F$11/$O$2)*COS(X123/$O$2)))&lt;-1,180,IF(((-SIN($E$11/$O$2)+COS($F$11/$O$2)*SIN(X123/$O$2))/(SIN($F$11/$O$2)*COS(X123/$O$2)))=-1,180,(IF(((-SIN($E$11/$O$2)+COS($F$11/$O$2)*SIN(X123/$O$2))/(SIN($F$11/$O$2)*COS(X123/$O$2)))=1,0,DEGREES(ACOS((-SIN($E$11/$O$2)+COS($F$11/$O$2)*SIN(X123/$O$2))/(SIN($F$11/$O$2)*COS(X123/$O$2))))))))))</f>
        <v>72.51242558277191</v>
      </c>
      <c r="Z123" s="36">
        <f>IF($F$11=0,0,IF(OR(((SIN($E$11/$O$2)+COS($F$11/$O$2)*SIN(X123/$O$2))/(SIN($F$11/$O$2)*COS(X123/$O$2)))&gt;1,((SIN($E$11/$O$2)+COS($F$11/$O$2)*SIN(X123/$O$2))/(SIN($F$11/$O$2)*COS(X123/$O$2)))&lt;-1),0,IF(((SIN($E$11/$O$2)+COS($F$11/$O$2)*SIN(X123/$O$2))/(SIN($F$11/$O$2)*COS(X123/$O$2)))=1,0,DEGREES(ACOS((SIN($E$11/$O$2)+COS($F$11/$O$2)*SIN(X123/$O$2))/(SIN($F$11/$O$2)*COS(X123/$O$2)))))))</f>
        <v>0</v>
      </c>
      <c r="AA123" s="32">
        <f t="shared" si="20"/>
        <v>0.4028468087931773</v>
      </c>
    </row>
    <row r="124" spans="14:27" ht="12.75">
      <c r="N124" s="30">
        <f t="shared" si="21"/>
        <v>53.5</v>
      </c>
      <c r="O124" s="34">
        <f>IF($F$9=0,IF(AND($H$9&gt;N124,$G$9&lt;N124),180,0),IF(((-SIN($E$9/$O$2)+COS($F$9/$O$2)*SIN(N124/$O$2))/(SIN($F$9/$O$2)*COS(N124/$O$2)))&gt;1,0,IF(((-SIN($E$9/$O$2)+COS($F$9/$O$2)*SIN(N124/$O$2))/(SIN($F$9/$O$2)*COS(N124/$O$2)))&lt;-1,180,IF(((-SIN($E$9/$O$2)+COS($F$9/$O$2)*SIN(N124/$O$2))/(SIN($F$9/$O$2)*COS(N124/$O$2)))=-1,180,(IF(((-SIN($E$9/$O$2)+COS($F$9/$O$2)*SIN(N124/$O$2))/(SIN($F$9/$O$2)*COS(N124/$O$2)))=1,0,DEGREES(ACOS((-SIN($E$9/$O$2)+COS($F$9/$O$2)*SIN(N124/$O$2))/(SIN($F$9/$O$2)*COS(N124/$O$2))))))))))</f>
        <v>86.31556743593931</v>
      </c>
      <c r="P124" s="34">
        <f>IF($F$9=0,0,IF(OR(((SIN($E$9/$O$2)+COS($F$9/$O$2)*SIN(N124/$O$2))/(SIN($F$9/$O$2)*COS(N124/$O$2)))&gt;1,((SIN($E$9/$O$2)+COS($F$9/$O$2)*SIN(N124/$O$2))/(SIN($F$9/$O$2)*COS(N124/$O$2)))&lt;-1),0,IF(((SIN($E$9/$O$2)+COS($F$9/$O$2)*SIN(N124/$O$2))/(SIN($F$9/$O$2)*COS(N124/$O$2)))=1,0,DEGREES(ACOS((SIN($E$9/$O$2)+COS($F$9/$O$2)*SIN(N124/$O$2))/(SIN($F$9/$O$2)*COS(N124/$O$2)))))))</f>
        <v>0</v>
      </c>
      <c r="Q124" s="32">
        <f t="shared" si="18"/>
        <v>0.47953093019966286</v>
      </c>
      <c r="S124" s="30">
        <f t="shared" si="22"/>
        <v>53.5</v>
      </c>
      <c r="T124" s="34">
        <f>IF($F$10=0,IF(AND($H$10&gt;S124,$G$10&lt;S124),180,0),IF(((-SIN($E$10/$O$2)+COS($F$10/$O$2)*SIN(S124/$O$2))/(SIN($F$10/$O$2)*COS(S124/$O$2)))&gt;1,0,IF(((-SIN($E$10/$O$2)+COS($F$10/$O$2)*SIN(S124/$O$2))/(SIN($F$10/$O$2)*COS(S124/$O$2)))&lt;-1,180,IF(((-SIN($E$10/$O$2)+COS($F$10/$O$2)*SIN(S124/$O$2))/(SIN($F$10/$O$2)*COS(S124/$O$2)))=-1,180,(IF(((-SIN($E$10/$O$2)+COS($F$10/$O$2)*SIN(S124/$O$2))/(SIN($F$10/$O$2)*COS(S124/$O$2)))=1,0,DEGREES(ACOS((-SIN($E$10/$O$2)+COS($F$10/$O$2)*SIN(S124/$O$2))/(SIN($F$10/$O$2)*COS(S124/$O$2))))))))))</f>
        <v>80.0097981553578</v>
      </c>
      <c r="U124" s="36">
        <f>IF($F$10=0,0,IF(OR(((SIN($E$10/$O$2)+COS($F$10/$O$2)*SIN(S124/$O$2))/(SIN($F$10/$O$2)*COS(S124/$O$2)))&gt;1,((SIN($E$10/$O$2)+COS($F$10/$O$2)*SIN(S124/$O$2))/(SIN($F$10/$O$2)*COS(S124/$O$2)))&lt;-1),0,IF(((SIN($E$10/$O$2)+COS($F$10/$O$2)*SIN(S124/$O$2))/(SIN($F$10/$O$2)*COS(S124/$O$2)))=1,0,DEGREES(ACOS((SIN($E$10/$O$2)+COS($F$10/$O$2)*SIN(S124/$O$2))/(SIN($F$10/$O$2)*COS(S124/$O$2)))))))</f>
        <v>0</v>
      </c>
      <c r="V124" s="32">
        <f t="shared" si="19"/>
        <v>0.44449887864087667</v>
      </c>
      <c r="X124" s="30">
        <f t="shared" si="23"/>
        <v>53.5</v>
      </c>
      <c r="Y124" s="34">
        <f>IF($F$11=0,IF(AND($H$11&gt;X124,$G$11&lt;X124),180,0),IF(((-SIN($E$11/$O$2)+COS($F$11/$O$2)*SIN(X124/$O$2))/(SIN($F$11/$O$2)*COS(X124/$O$2)))&gt;1,0,IF(((-SIN($E$11/$O$2)+COS($F$11/$O$2)*SIN(X124/$O$2))/(SIN($F$11/$O$2)*COS(X124/$O$2)))&lt;-1,180,IF(((-SIN($E$11/$O$2)+COS($F$11/$O$2)*SIN(X124/$O$2))/(SIN($F$11/$O$2)*COS(X124/$O$2)))=-1,180,(IF(((-SIN($E$11/$O$2)+COS($F$11/$O$2)*SIN(X124/$O$2))/(SIN($F$11/$O$2)*COS(X124/$O$2)))=1,0,DEGREES(ACOS((-SIN($E$11/$O$2)+COS($F$11/$O$2)*SIN(X124/$O$2))/(SIN($F$11/$O$2)*COS(X124/$O$2))))))))))</f>
        <v>71.99503839822772</v>
      </c>
      <c r="Z124" s="36">
        <f>IF($F$11=0,0,IF(OR(((SIN($E$11/$O$2)+COS($F$11/$O$2)*SIN(X124/$O$2))/(SIN($F$11/$O$2)*COS(X124/$O$2)))&gt;1,((SIN($E$11/$O$2)+COS($F$11/$O$2)*SIN(X124/$O$2))/(SIN($F$11/$O$2)*COS(X124/$O$2)))&lt;-1),0,IF(((SIN($E$11/$O$2)+COS($F$11/$O$2)*SIN(X124/$O$2))/(SIN($F$11/$O$2)*COS(X124/$O$2)))=1,0,DEGREES(ACOS((SIN($E$11/$O$2)+COS($F$11/$O$2)*SIN(X124/$O$2))/(SIN($F$11/$O$2)*COS(X124/$O$2)))))))</f>
        <v>0</v>
      </c>
      <c r="AA124" s="32">
        <f t="shared" si="20"/>
        <v>0.39997243554570955</v>
      </c>
    </row>
    <row r="125" spans="14:27" ht="12.75">
      <c r="N125" s="30">
        <f t="shared" si="21"/>
        <v>54</v>
      </c>
      <c r="O125" s="34">
        <f>IF($F$9=0,IF(AND($H$9&gt;N125,$G$9&lt;N125),180,0),IF(((-SIN($E$9/$O$2)+COS($F$9/$O$2)*SIN(N125/$O$2))/(SIN($F$9/$O$2)*COS(N125/$O$2)))&gt;1,0,IF(((-SIN($E$9/$O$2)+COS($F$9/$O$2)*SIN(N125/$O$2))/(SIN($F$9/$O$2)*COS(N125/$O$2)))&lt;-1,180,IF(((-SIN($E$9/$O$2)+COS($F$9/$O$2)*SIN(N125/$O$2))/(SIN($F$9/$O$2)*COS(N125/$O$2)))=-1,180,(IF(((-SIN($E$9/$O$2)+COS($F$9/$O$2)*SIN(N125/$O$2))/(SIN($F$9/$O$2)*COS(N125/$O$2)))=1,0,DEGREES(ACOS((-SIN($E$9/$O$2)+COS($F$9/$O$2)*SIN(N125/$O$2))/(SIN($F$9/$O$2)*COS(N125/$O$2))))))))))</f>
        <v>85.98032116075079</v>
      </c>
      <c r="P125" s="34">
        <f>IF($F$9=0,0,IF(OR(((SIN($E$9/$O$2)+COS($F$9/$O$2)*SIN(N125/$O$2))/(SIN($F$9/$O$2)*COS(N125/$O$2)))&gt;1,((SIN($E$9/$O$2)+COS($F$9/$O$2)*SIN(N125/$O$2))/(SIN($F$9/$O$2)*COS(N125/$O$2)))&lt;-1),0,IF(((SIN($E$9/$O$2)+COS($F$9/$O$2)*SIN(N125/$O$2))/(SIN($F$9/$O$2)*COS(N125/$O$2)))=1,0,DEGREES(ACOS((SIN($E$9/$O$2)+COS($F$9/$O$2)*SIN(N125/$O$2))/(SIN($F$9/$O$2)*COS(N125/$O$2)))))))</f>
        <v>0</v>
      </c>
      <c r="Q125" s="32">
        <f>IF(N125&gt;=$H$9,0,IF(AND(N125&gt;$G$9,N125&lt;$H$9),O125/180,IF(AND(N125&gt;=0,N125&lt;=$G$9),(O125-P125)/180)))</f>
        <v>0.4776684508930599</v>
      </c>
      <c r="S125" s="30">
        <f t="shared" si="22"/>
        <v>54</v>
      </c>
      <c r="T125" s="34">
        <f>IF($F$10=0,IF(AND($H$10&gt;S125,$G$10&lt;S125),180,0),IF(((-SIN($E$10/$O$2)+COS($F$10/$O$2)*SIN(S125/$O$2))/(SIN($F$10/$O$2)*COS(S125/$O$2)))&gt;1,0,IF(((-SIN($E$10/$O$2)+COS($F$10/$O$2)*SIN(S125/$O$2))/(SIN($F$10/$O$2)*COS(S125/$O$2)))&lt;-1,180,IF(((-SIN($E$10/$O$2)+COS($F$10/$O$2)*SIN(S125/$O$2))/(SIN($F$10/$O$2)*COS(S125/$O$2)))=-1,180,(IF(((-SIN($E$10/$O$2)+COS($F$10/$O$2)*SIN(S125/$O$2))/(SIN($F$10/$O$2)*COS(S125/$O$2)))=1,0,DEGREES(ACOS((-SIN($E$10/$O$2)+COS($F$10/$O$2)*SIN(S125/$O$2))/(SIN($F$10/$O$2)*COS(S125/$O$2))))))))))</f>
        <v>79.5938128190387</v>
      </c>
      <c r="U125" s="36">
        <f>IF($F$10=0,0,IF(OR(((SIN($E$10/$O$2)+COS($F$10/$O$2)*SIN(S125/$O$2))/(SIN($F$10/$O$2)*COS(S125/$O$2)))&gt;1,((SIN($E$10/$O$2)+COS($F$10/$O$2)*SIN(S125/$O$2))/(SIN($F$10/$O$2)*COS(S125/$O$2)))&lt;-1),0,IF(((SIN($E$10/$O$2)+COS($F$10/$O$2)*SIN(S125/$O$2))/(SIN($F$10/$O$2)*COS(S125/$O$2)))=1,0,DEGREES(ACOS((SIN($E$10/$O$2)+COS($F$10/$O$2)*SIN(S125/$O$2))/(SIN($F$10/$O$2)*COS(S125/$O$2)))))))</f>
        <v>0</v>
      </c>
      <c r="V125" s="32">
        <f t="shared" si="19"/>
        <v>0.44218784899465946</v>
      </c>
      <c r="X125" s="30">
        <f t="shared" si="23"/>
        <v>54</v>
      </c>
      <c r="Y125" s="34">
        <f>IF($F$11=0,IF(AND($H$11&gt;X125,$G$11&lt;X125),180,0),IF(((-SIN($E$11/$O$2)+COS($F$11/$O$2)*SIN(X125/$O$2))/(SIN($F$11/$O$2)*COS(X125/$O$2)))&gt;1,0,IF(((-SIN($E$11/$O$2)+COS($F$11/$O$2)*SIN(X125/$O$2))/(SIN($F$11/$O$2)*COS(X125/$O$2)))&lt;-1,180,IF(((-SIN($E$11/$O$2)+COS($F$11/$O$2)*SIN(X125/$O$2))/(SIN($F$11/$O$2)*COS(X125/$O$2)))=-1,180,(IF(((-SIN($E$11/$O$2)+COS($F$11/$O$2)*SIN(X125/$O$2))/(SIN($F$11/$O$2)*COS(X125/$O$2)))=1,0,DEGREES(ACOS((-SIN($E$11/$O$2)+COS($F$11/$O$2)*SIN(X125/$O$2))/(SIN($F$11/$O$2)*COS(X125/$O$2))))))))))</f>
        <v>71.46591750236719</v>
      </c>
      <c r="Z125" s="36">
        <f>IF($F$11=0,0,IF(OR(((SIN($E$11/$O$2)+COS($F$11/$O$2)*SIN(X125/$O$2))/(SIN($F$11/$O$2)*COS(X125/$O$2)))&gt;1,((SIN($E$11/$O$2)+COS($F$11/$O$2)*SIN(X125/$O$2))/(SIN($F$11/$O$2)*COS(X125/$O$2)))&lt;-1),0,IF(((SIN($E$11/$O$2)+COS($F$11/$O$2)*SIN(X125/$O$2))/(SIN($F$11/$O$2)*COS(X125/$O$2)))=1,0,DEGREES(ACOS((SIN($E$11/$O$2)+COS($F$11/$O$2)*SIN(X125/$O$2))/(SIN($F$11/$O$2)*COS(X125/$O$2)))))))</f>
        <v>0</v>
      </c>
      <c r="AA125" s="32">
        <f t="shared" si="20"/>
        <v>0.39703287501315104</v>
      </c>
    </row>
    <row r="126" spans="14:27" ht="12.75">
      <c r="N126" s="30">
        <f t="shared" si="21"/>
        <v>54.5</v>
      </c>
      <c r="O126" s="34">
        <f>IF($F$9=0,IF(AND($H$9&gt;N126,$G$9&lt;N126),180,0),IF(((-SIN($E$9/$O$2)+COS($F$9/$O$2)*SIN(N126/$O$2))/(SIN($F$9/$O$2)*COS(N126/$O$2)))&gt;1,0,IF(((-SIN($E$9/$O$2)+COS($F$9/$O$2)*SIN(N126/$O$2))/(SIN($F$9/$O$2)*COS(N126/$O$2)))&lt;-1,180,IF(((-SIN($E$9/$O$2)+COS($F$9/$O$2)*SIN(N126/$O$2))/(SIN($F$9/$O$2)*COS(N126/$O$2)))=-1,180,(IF(((-SIN($E$9/$O$2)+COS($F$9/$O$2)*SIN(N126/$O$2))/(SIN($F$9/$O$2)*COS(N126/$O$2)))=1,0,DEGREES(ACOS((-SIN($E$9/$O$2)+COS($F$9/$O$2)*SIN(N126/$O$2))/(SIN($F$9/$O$2)*COS(N126/$O$2))))))))))</f>
        <v>85.63998958691678</v>
      </c>
      <c r="P126" s="34">
        <f>IF($F$9=0,0,IF(OR(((SIN($E$9/$O$2)+COS($F$9/$O$2)*SIN(N126/$O$2))/(SIN($F$9/$O$2)*COS(N126/$O$2)))&gt;1,((SIN($E$9/$O$2)+COS($F$9/$O$2)*SIN(N126/$O$2))/(SIN($F$9/$O$2)*COS(N126/$O$2)))&lt;-1),0,IF(((SIN($E$9/$O$2)+COS($F$9/$O$2)*SIN(N126/$O$2))/(SIN($F$9/$O$2)*COS(N126/$O$2)))=1,0,DEGREES(ACOS((SIN($E$9/$O$2)+COS($F$9/$O$2)*SIN(N126/$O$2))/(SIN($F$9/$O$2)*COS(N126/$O$2)))))))</f>
        <v>0</v>
      </c>
      <c r="Q126" s="32">
        <f t="shared" si="18"/>
        <v>0.4757777199273155</v>
      </c>
      <c r="S126" s="30">
        <f t="shared" si="22"/>
        <v>54.5</v>
      </c>
      <c r="T126" s="34">
        <f>IF($F$10=0,IF(AND($H$10&gt;S126,$G$10&lt;S126),180,0),IF(((-SIN($E$10/$O$2)+COS($F$10/$O$2)*SIN(S126/$O$2))/(SIN($F$10/$O$2)*COS(S126/$O$2)))&gt;1,0,IF(((-SIN($E$10/$O$2)+COS($F$10/$O$2)*SIN(S126/$O$2))/(SIN($F$10/$O$2)*COS(S126/$O$2)))&lt;-1,180,IF(((-SIN($E$10/$O$2)+COS($F$10/$O$2)*SIN(S126/$O$2))/(SIN($F$10/$O$2)*COS(S126/$O$2)))=-1,180,(IF(((-SIN($E$10/$O$2)+COS($F$10/$O$2)*SIN(S126/$O$2))/(SIN($F$10/$O$2)*COS(S126/$O$2)))=1,0,DEGREES(ACOS((-SIN($E$10/$O$2)+COS($F$10/$O$2)*SIN(S126/$O$2))/(SIN($F$10/$O$2)*COS(S126/$O$2))))))))))</f>
        <v>79.1698978149233</v>
      </c>
      <c r="U126" s="36">
        <f>IF($F$10=0,0,IF(OR(((SIN($E$10/$O$2)+COS($F$10/$O$2)*SIN(S126/$O$2))/(SIN($F$10/$O$2)*COS(S126/$O$2)))&gt;1,((SIN($E$10/$O$2)+COS($F$10/$O$2)*SIN(S126/$O$2))/(SIN($F$10/$O$2)*COS(S126/$O$2)))&lt;-1),0,IF(((SIN($E$10/$O$2)+COS($F$10/$O$2)*SIN(S126/$O$2))/(SIN($F$10/$O$2)*COS(S126/$O$2)))=1,0,DEGREES(ACOS((SIN($E$10/$O$2)+COS($F$10/$O$2)*SIN(S126/$O$2))/(SIN($F$10/$O$2)*COS(S126/$O$2)))))))</f>
        <v>0</v>
      </c>
      <c r="V126" s="32">
        <f t="shared" si="19"/>
        <v>0.4398327656384628</v>
      </c>
      <c r="X126" s="30">
        <f t="shared" si="23"/>
        <v>54.5</v>
      </c>
      <c r="Y126" s="34">
        <f>IF($F$11=0,IF(AND($H$11&gt;X126,$G$11&lt;X126),180,0),IF(((-SIN($E$11/$O$2)+COS($F$11/$O$2)*SIN(X126/$O$2))/(SIN($F$11/$O$2)*COS(X126/$O$2)))&gt;1,0,IF(((-SIN($E$11/$O$2)+COS($F$11/$O$2)*SIN(X126/$O$2))/(SIN($F$11/$O$2)*COS(X126/$O$2)))&lt;-1,180,IF(((-SIN($E$11/$O$2)+COS($F$11/$O$2)*SIN(X126/$O$2))/(SIN($F$11/$O$2)*COS(X126/$O$2)))=-1,180,(IF(((-SIN($E$11/$O$2)+COS($F$11/$O$2)*SIN(X126/$O$2))/(SIN($F$11/$O$2)*COS(X126/$O$2)))=1,0,DEGREES(ACOS((-SIN($E$11/$O$2)+COS($F$11/$O$2)*SIN(X126/$O$2))/(SIN($F$11/$O$2)*COS(X126/$O$2))))))))))</f>
        <v>70.92445481850727</v>
      </c>
      <c r="Z126" s="36">
        <f>IF($F$11=0,0,IF(OR(((SIN($E$11/$O$2)+COS($F$11/$O$2)*SIN(X126/$O$2))/(SIN($F$11/$O$2)*COS(X126/$O$2)))&gt;1,((SIN($E$11/$O$2)+COS($F$11/$O$2)*SIN(X126/$O$2))/(SIN($F$11/$O$2)*COS(X126/$O$2)))&lt;-1),0,IF(((SIN($E$11/$O$2)+COS($F$11/$O$2)*SIN(X126/$O$2))/(SIN($F$11/$O$2)*COS(X126/$O$2)))=1,0,DEGREES(ACOS((SIN($E$11/$O$2)+COS($F$11/$O$2)*SIN(X126/$O$2))/(SIN($F$11/$O$2)*COS(X126/$O$2)))))))</f>
        <v>0</v>
      </c>
      <c r="AA126" s="32">
        <f t="shared" si="20"/>
        <v>0.3940247489917071</v>
      </c>
    </row>
    <row r="127" spans="14:27" ht="12.75">
      <c r="N127" s="30">
        <f t="shared" si="21"/>
        <v>55</v>
      </c>
      <c r="O127" s="34">
        <f>IF($F$9=0,IF(AND($H$9&gt;N127,$G$9&lt;N127),180,0),IF(((-SIN($E$9/$O$2)+COS($F$9/$O$2)*SIN(N127/$O$2))/(SIN($F$9/$O$2)*COS(N127/$O$2)))&gt;1,0,IF(((-SIN($E$9/$O$2)+COS($F$9/$O$2)*SIN(N127/$O$2))/(SIN($F$9/$O$2)*COS(N127/$O$2)))&lt;-1,180,IF(((-SIN($E$9/$O$2)+COS($F$9/$O$2)*SIN(N127/$O$2))/(SIN($F$9/$O$2)*COS(N127/$O$2)))=-1,180,(IF(((-SIN($E$9/$O$2)+COS($F$9/$O$2)*SIN(N127/$O$2))/(SIN($F$9/$O$2)*COS(N127/$O$2)))=1,0,DEGREES(ACOS((-SIN($E$9/$O$2)+COS($F$9/$O$2)*SIN(N127/$O$2))/(SIN($F$9/$O$2)*COS(N127/$O$2))))))))))</f>
        <v>85.29431786632667</v>
      </c>
      <c r="P127" s="34">
        <f>IF($F$9=0,0,IF(OR(((SIN($E$9/$O$2)+COS($F$9/$O$2)*SIN(N127/$O$2))/(SIN($F$9/$O$2)*COS(N127/$O$2)))&gt;1,((SIN($E$9/$O$2)+COS($F$9/$O$2)*SIN(N127/$O$2))/(SIN($F$9/$O$2)*COS(N127/$O$2)))&lt;-1),0,IF(((SIN($E$9/$O$2)+COS($F$9/$O$2)*SIN(N127/$O$2))/(SIN($F$9/$O$2)*COS(N127/$O$2)))=1,0,DEGREES(ACOS((SIN($E$9/$O$2)+COS($F$9/$O$2)*SIN(N127/$O$2))/(SIN($F$9/$O$2)*COS(N127/$O$2)))))))</f>
        <v>0</v>
      </c>
      <c r="Q127" s="32">
        <f t="shared" si="18"/>
        <v>0.4738573214795926</v>
      </c>
      <c r="S127" s="30">
        <f t="shared" si="22"/>
        <v>55</v>
      </c>
      <c r="T127" s="34">
        <f>IF($F$10=0,IF(AND($H$10&gt;S127,$G$10&lt;S127),180,0),IF(((-SIN($E$10/$O$2)+COS($F$10/$O$2)*SIN(S127/$O$2))/(SIN($F$10/$O$2)*COS(S127/$O$2)))&gt;1,0,IF(((-SIN($E$10/$O$2)+COS($F$10/$O$2)*SIN(S127/$O$2))/(SIN($F$10/$O$2)*COS(S127/$O$2)))&lt;-1,180,IF(((-SIN($E$10/$O$2)+COS($F$10/$O$2)*SIN(S127/$O$2))/(SIN($F$10/$O$2)*COS(S127/$O$2)))=-1,180,(IF(((-SIN($E$10/$O$2)+COS($F$10/$O$2)*SIN(S127/$O$2))/(SIN($F$10/$O$2)*COS(S127/$O$2)))=1,0,DEGREES(ACOS((-SIN($E$10/$O$2)+COS($F$10/$O$2)*SIN(S127/$O$2))/(SIN($F$10/$O$2)*COS(S127/$O$2))))))))))</f>
        <v>78.73765733569586</v>
      </c>
      <c r="U127" s="36">
        <f>IF($F$10=0,0,IF(OR(((SIN($E$10/$O$2)+COS($F$10/$O$2)*SIN(S127/$O$2))/(SIN($F$10/$O$2)*COS(S127/$O$2)))&gt;1,((SIN($E$10/$O$2)+COS($F$10/$O$2)*SIN(S127/$O$2))/(SIN($F$10/$O$2)*COS(S127/$O$2)))&lt;-1),0,IF(((SIN($E$10/$O$2)+COS($F$10/$O$2)*SIN(S127/$O$2))/(SIN($F$10/$O$2)*COS(S127/$O$2)))=1,0,DEGREES(ACOS((SIN($E$10/$O$2)+COS($F$10/$O$2)*SIN(S127/$O$2))/(SIN($F$10/$O$2)*COS(S127/$O$2)))))))</f>
        <v>0</v>
      </c>
      <c r="V127" s="32">
        <f t="shared" si="19"/>
        <v>0.4374314296427548</v>
      </c>
      <c r="X127" s="30">
        <f t="shared" si="23"/>
        <v>55</v>
      </c>
      <c r="Y127" s="34">
        <f>IF($F$11=0,IF(AND($H$11&gt;X127,$G$11&lt;X127),180,0),IF(((-SIN($E$11/$O$2)+COS($F$11/$O$2)*SIN(X127/$O$2))/(SIN($F$11/$O$2)*COS(X127/$O$2)))&gt;1,0,IF(((-SIN($E$11/$O$2)+COS($F$11/$O$2)*SIN(X127/$O$2))/(SIN($F$11/$O$2)*COS(X127/$O$2)))&lt;-1,180,IF(((-SIN($E$11/$O$2)+COS($F$11/$O$2)*SIN(X127/$O$2))/(SIN($F$11/$O$2)*COS(X127/$O$2)))=-1,180,(IF(((-SIN($E$11/$O$2)+COS($F$11/$O$2)*SIN(X127/$O$2))/(SIN($F$11/$O$2)*COS(X127/$O$2)))=1,0,DEGREES(ACOS((-SIN($E$11/$O$2)+COS($F$11/$O$2)*SIN(X127/$O$2))/(SIN($F$11/$O$2)*COS(X127/$O$2))))))))))</f>
        <v>70.36999988843604</v>
      </c>
      <c r="Z127" s="36">
        <f>IF($F$11=0,0,IF(OR(((SIN($E$11/$O$2)+COS($F$11/$O$2)*SIN(X127/$O$2))/(SIN($F$11/$O$2)*COS(X127/$O$2)))&gt;1,((SIN($E$11/$O$2)+COS($F$11/$O$2)*SIN(X127/$O$2))/(SIN($F$11/$O$2)*COS(X127/$O$2)))&lt;-1),0,IF(((SIN($E$11/$O$2)+COS($F$11/$O$2)*SIN(X127/$O$2))/(SIN($F$11/$O$2)*COS(X127/$O$2)))=1,0,DEGREES(ACOS((SIN($E$11/$O$2)+COS($F$11/$O$2)*SIN(X127/$O$2))/(SIN($F$11/$O$2)*COS(X127/$O$2)))))))</f>
        <v>0</v>
      </c>
      <c r="AA127" s="32">
        <f t="shared" si="20"/>
        <v>0.39094444382464466</v>
      </c>
    </row>
    <row r="128" spans="14:27" ht="12.75">
      <c r="N128" s="30">
        <f t="shared" si="21"/>
        <v>55.5</v>
      </c>
      <c r="O128" s="34">
        <f>IF($F$9=0,IF(AND($H$9&gt;N128,$G$9&lt;N128),180,0),IF(((-SIN($E$9/$O$2)+COS($F$9/$O$2)*SIN(N128/$O$2))/(SIN($F$9/$O$2)*COS(N128/$O$2)))&gt;1,0,IF(((-SIN($E$9/$O$2)+COS($F$9/$O$2)*SIN(N128/$O$2))/(SIN($F$9/$O$2)*COS(N128/$O$2)))&lt;-1,180,IF(((-SIN($E$9/$O$2)+COS($F$9/$O$2)*SIN(N128/$O$2))/(SIN($F$9/$O$2)*COS(N128/$O$2)))=-1,180,(IF(((-SIN($E$9/$O$2)+COS($F$9/$O$2)*SIN(N128/$O$2))/(SIN($F$9/$O$2)*COS(N128/$O$2)))=1,0,DEGREES(ACOS((-SIN($E$9/$O$2)+COS($F$9/$O$2)*SIN(N128/$O$2))/(SIN($F$9/$O$2)*COS(N128/$O$2))))))))))</f>
        <v>84.94303620086426</v>
      </c>
      <c r="P128" s="34">
        <f>IF($F$9=0,0,IF(OR(((SIN($E$9/$O$2)+COS($F$9/$O$2)*SIN(N128/$O$2))/(SIN($F$9/$O$2)*COS(N128/$O$2)))&gt;1,((SIN($E$9/$O$2)+COS($F$9/$O$2)*SIN(N128/$O$2))/(SIN($F$9/$O$2)*COS(N128/$O$2)))&lt;-1),0,IF(((SIN($E$9/$O$2)+COS($F$9/$O$2)*SIN(N128/$O$2))/(SIN($F$9/$O$2)*COS(N128/$O$2)))=1,0,DEGREES(ACOS((SIN($E$9/$O$2)+COS($F$9/$O$2)*SIN(N128/$O$2))/(SIN($F$9/$O$2)*COS(N128/$O$2)))))))</f>
        <v>0</v>
      </c>
      <c r="Q128" s="32">
        <f t="shared" si="18"/>
        <v>0.4719057566714681</v>
      </c>
      <c r="S128" s="30">
        <f t="shared" si="22"/>
        <v>55.5</v>
      </c>
      <c r="T128" s="34">
        <f>IF($F$10=0,IF(AND($H$10&gt;S128,$G$10&lt;S128),180,0),IF(((-SIN($E$10/$O$2)+COS($F$10/$O$2)*SIN(S128/$O$2))/(SIN($F$10/$O$2)*COS(S128/$O$2)))&gt;1,0,IF(((-SIN($E$10/$O$2)+COS($F$10/$O$2)*SIN(S128/$O$2))/(SIN($F$10/$O$2)*COS(S128/$O$2)))&lt;-1,180,IF(((-SIN($E$10/$O$2)+COS($F$10/$O$2)*SIN(S128/$O$2))/(SIN($F$10/$O$2)*COS(S128/$O$2)))=-1,180,(IF(((-SIN($E$10/$O$2)+COS($F$10/$O$2)*SIN(S128/$O$2))/(SIN($F$10/$O$2)*COS(S128/$O$2)))=1,0,DEGREES(ACOS((-SIN($E$10/$O$2)+COS($F$10/$O$2)*SIN(S128/$O$2))/(SIN($F$10/$O$2)*COS(S128/$O$2))))))))))</f>
        <v>78.29667058315792</v>
      </c>
      <c r="U128" s="36">
        <f>IF($F$10=0,0,IF(OR(((SIN($E$10/$O$2)+COS($F$10/$O$2)*SIN(S128/$O$2))/(SIN($F$10/$O$2)*COS(S128/$O$2)))&gt;1,((SIN($E$10/$O$2)+COS($F$10/$O$2)*SIN(S128/$O$2))/(SIN($F$10/$O$2)*COS(S128/$O$2)))&lt;-1),0,IF(((SIN($E$10/$O$2)+COS($F$10/$O$2)*SIN(S128/$O$2))/(SIN($F$10/$O$2)*COS(S128/$O$2)))=1,0,DEGREES(ACOS((SIN($E$10/$O$2)+COS($F$10/$O$2)*SIN(S128/$O$2))/(SIN($F$10/$O$2)*COS(S128/$O$2)))))))</f>
        <v>0</v>
      </c>
      <c r="V128" s="32">
        <f t="shared" si="19"/>
        <v>0.4349815032397662</v>
      </c>
      <c r="X128" s="30">
        <f t="shared" si="23"/>
        <v>55.5</v>
      </c>
      <c r="Y128" s="34">
        <f>IF($F$11=0,IF(AND($H$11&gt;X128,$G$11&lt;X128),180,0),IF(((-SIN($E$11/$O$2)+COS($F$11/$O$2)*SIN(X128/$O$2))/(SIN($F$11/$O$2)*COS(X128/$O$2)))&gt;1,0,IF(((-SIN($E$11/$O$2)+COS($F$11/$O$2)*SIN(X128/$O$2))/(SIN($F$11/$O$2)*COS(X128/$O$2)))&lt;-1,180,IF(((-SIN($E$11/$O$2)+COS($F$11/$O$2)*SIN(X128/$O$2))/(SIN($F$11/$O$2)*COS(X128/$O$2)))=-1,180,(IF(((-SIN($E$11/$O$2)+COS($F$11/$O$2)*SIN(X128/$O$2))/(SIN($F$11/$O$2)*COS(X128/$O$2)))=1,0,DEGREES(ACOS((-SIN($E$11/$O$2)+COS($F$11/$O$2)*SIN(X128/$O$2))/(SIN($F$11/$O$2)*COS(X128/$O$2))))))))))</f>
        <v>69.80185587066532</v>
      </c>
      <c r="Z128" s="36">
        <f>IF($F$11=0,0,IF(OR(((SIN($E$11/$O$2)+COS($F$11/$O$2)*SIN(X128/$O$2))/(SIN($F$11/$O$2)*COS(X128/$O$2)))&gt;1,((SIN($E$11/$O$2)+COS($F$11/$O$2)*SIN(X128/$O$2))/(SIN($F$11/$O$2)*COS(X128/$O$2)))&lt;-1),0,IF(((SIN($E$11/$O$2)+COS($F$11/$O$2)*SIN(X128/$O$2))/(SIN($F$11/$O$2)*COS(X128/$O$2)))=1,0,DEGREES(ACOS((SIN($E$11/$O$2)+COS($F$11/$O$2)*SIN(X128/$O$2))/(SIN($F$11/$O$2)*COS(X128/$O$2)))))))</f>
        <v>0</v>
      </c>
      <c r="AA128" s="32">
        <f t="shared" si="20"/>
        <v>0.3877880881703629</v>
      </c>
    </row>
    <row r="129" spans="14:27" ht="12.75">
      <c r="N129" s="30">
        <f t="shared" si="21"/>
        <v>56</v>
      </c>
      <c r="O129" s="34">
        <f>IF($F$9=0,IF(AND($H$9&gt;N129,$G$9&lt;N129),180,0),IF(((-SIN($E$9/$O$2)+COS($F$9/$O$2)*SIN(N129/$O$2))/(SIN($F$9/$O$2)*COS(N129/$O$2)))&gt;1,0,IF(((-SIN($E$9/$O$2)+COS($F$9/$O$2)*SIN(N129/$O$2))/(SIN($F$9/$O$2)*COS(N129/$O$2)))&lt;-1,180,IF(((-SIN($E$9/$O$2)+COS($F$9/$O$2)*SIN(N129/$O$2))/(SIN($F$9/$O$2)*COS(N129/$O$2)))=-1,180,(IF(((-SIN($E$9/$O$2)+COS($F$9/$O$2)*SIN(N129/$O$2))/(SIN($F$9/$O$2)*COS(N129/$O$2)))=1,0,DEGREES(ACOS((-SIN($E$9/$O$2)+COS($F$9/$O$2)*SIN(N129/$O$2))/(SIN($F$9/$O$2)*COS(N129/$O$2))))))))))</f>
        <v>84.58585866201526</v>
      </c>
      <c r="P129" s="34">
        <f>IF($F$9=0,0,IF(OR(((SIN($E$9/$O$2)+COS($F$9/$O$2)*SIN(N129/$O$2))/(SIN($F$9/$O$2)*COS(N129/$O$2)))&gt;1,((SIN($E$9/$O$2)+COS($F$9/$O$2)*SIN(N129/$O$2))/(SIN($F$9/$O$2)*COS(N129/$O$2)))&lt;-1),0,IF(((SIN($E$9/$O$2)+COS($F$9/$O$2)*SIN(N129/$O$2))/(SIN($F$9/$O$2)*COS(N129/$O$2)))=1,0,DEGREES(ACOS((SIN($E$9/$O$2)+COS($F$9/$O$2)*SIN(N129/$O$2))/(SIN($F$9/$O$2)*COS(N129/$O$2)))))))</f>
        <v>0</v>
      </c>
      <c r="Q129" s="32">
        <f t="shared" si="18"/>
        <v>0.4699214370111959</v>
      </c>
      <c r="S129" s="30">
        <f t="shared" si="22"/>
        <v>56</v>
      </c>
      <c r="T129" s="34">
        <f>IF($F$10=0,IF(AND($H$10&gt;S129,$G$10&lt;S129),180,0),IF(((-SIN($E$10/$O$2)+COS($F$10/$O$2)*SIN(S129/$O$2))/(SIN($F$10/$O$2)*COS(S129/$O$2)))&gt;1,0,IF(((-SIN($E$10/$O$2)+COS($F$10/$O$2)*SIN(S129/$O$2))/(SIN($F$10/$O$2)*COS(S129/$O$2)))&lt;-1,180,IF(((-SIN($E$10/$O$2)+COS($F$10/$O$2)*SIN(S129/$O$2))/(SIN($F$10/$O$2)*COS(S129/$O$2)))=-1,180,(IF(((-SIN($E$10/$O$2)+COS($F$10/$O$2)*SIN(S129/$O$2))/(SIN($F$10/$O$2)*COS(S129/$O$2)))=1,0,DEGREES(ACOS((-SIN($E$10/$O$2)+COS($F$10/$O$2)*SIN(S129/$O$2))/(SIN($F$10/$O$2)*COS(S129/$O$2))))))))))</f>
        <v>77.8464896586693</v>
      </c>
      <c r="U129" s="36">
        <f>IF($F$10=0,0,IF(OR(((SIN($E$10/$O$2)+COS($F$10/$O$2)*SIN(S129/$O$2))/(SIN($F$10/$O$2)*COS(S129/$O$2)))&gt;1,((SIN($E$10/$O$2)+COS($F$10/$O$2)*SIN(S129/$O$2))/(SIN($F$10/$O$2)*COS(S129/$O$2)))&lt;-1),0,IF(((SIN($E$10/$O$2)+COS($F$10/$O$2)*SIN(S129/$O$2))/(SIN($F$10/$O$2)*COS(S129/$O$2)))=1,0,DEGREES(ACOS((SIN($E$10/$O$2)+COS($F$10/$O$2)*SIN(S129/$O$2))/(SIN($F$10/$O$2)*COS(S129/$O$2)))))))</f>
        <v>0</v>
      </c>
      <c r="V129" s="32">
        <f t="shared" si="19"/>
        <v>0.4324804981037183</v>
      </c>
      <c r="X129" s="30">
        <f t="shared" si="23"/>
        <v>56</v>
      </c>
      <c r="Y129" s="34">
        <f>IF($F$11=0,IF(AND($H$11&gt;X129,$G$11&lt;X129),180,0),IF(((-SIN($E$11/$O$2)+COS($F$11/$O$2)*SIN(X129/$O$2))/(SIN($F$11/$O$2)*COS(X129/$O$2)))&gt;1,0,IF(((-SIN($E$11/$O$2)+COS($F$11/$O$2)*SIN(X129/$O$2))/(SIN($F$11/$O$2)*COS(X129/$O$2)))&lt;-1,180,IF(((-SIN($E$11/$O$2)+COS($F$11/$O$2)*SIN(X129/$O$2))/(SIN($F$11/$O$2)*COS(X129/$O$2)))=-1,180,(IF(((-SIN($E$11/$O$2)+COS($F$11/$O$2)*SIN(X129/$O$2))/(SIN($F$11/$O$2)*COS(X129/$O$2)))=1,0,DEGREES(ACOS((-SIN($E$11/$O$2)+COS($F$11/$O$2)*SIN(X129/$O$2))/(SIN($F$11/$O$2)*COS(X129/$O$2))))))))))</f>
        <v>69.21927505601292</v>
      </c>
      <c r="Z129" s="36">
        <f>IF($F$11=0,0,IF(OR(((SIN($E$11/$O$2)+COS($F$11/$O$2)*SIN(X129/$O$2))/(SIN($F$11/$O$2)*COS(X129/$O$2)))&gt;1,((SIN($E$11/$O$2)+COS($F$11/$O$2)*SIN(X129/$O$2))/(SIN($F$11/$O$2)*COS(X129/$O$2)))&lt;-1),0,IF(((SIN($E$11/$O$2)+COS($F$11/$O$2)*SIN(X129/$O$2))/(SIN($F$11/$O$2)*COS(X129/$O$2)))=1,0,DEGREES(ACOS((SIN($E$11/$O$2)+COS($F$11/$O$2)*SIN(X129/$O$2))/(SIN($F$11/$O$2)*COS(X129/$O$2)))))))</f>
        <v>0</v>
      </c>
      <c r="AA129" s="32">
        <f t="shared" si="20"/>
        <v>0.38455152808896065</v>
      </c>
    </row>
    <row r="130" spans="14:27" ht="12.75">
      <c r="N130" s="30">
        <f t="shared" si="21"/>
        <v>56.5</v>
      </c>
      <c r="O130" s="34">
        <f>IF($F$9=0,IF(AND($H$9&gt;N130,$G$9&lt;N130),180,0),IF(((-SIN($E$9/$O$2)+COS($F$9/$O$2)*SIN(N130/$O$2))/(SIN($F$9/$O$2)*COS(N130/$O$2)))&gt;1,0,IF(((-SIN($E$9/$O$2)+COS($F$9/$O$2)*SIN(N130/$O$2))/(SIN($F$9/$O$2)*COS(N130/$O$2)))&lt;-1,180,IF(((-SIN($E$9/$O$2)+COS($F$9/$O$2)*SIN(N130/$O$2))/(SIN($F$9/$O$2)*COS(N130/$O$2)))=-1,180,(IF(((-SIN($E$9/$O$2)+COS($F$9/$O$2)*SIN(N130/$O$2))/(SIN($F$9/$O$2)*COS(N130/$O$2)))=1,0,DEGREES(ACOS((-SIN($E$9/$O$2)+COS($F$9/$O$2)*SIN(N130/$O$2))/(SIN($F$9/$O$2)*COS(N130/$O$2))))))))))</f>
        <v>84.22248189675344</v>
      </c>
      <c r="P130" s="34">
        <f>IF($F$9=0,0,IF(OR(((SIN($E$9/$O$2)+COS($F$9/$O$2)*SIN(N130/$O$2))/(SIN($F$9/$O$2)*COS(N130/$O$2)))&gt;1,((SIN($E$9/$O$2)+COS($F$9/$O$2)*SIN(N130/$O$2))/(SIN($F$9/$O$2)*COS(N130/$O$2)))&lt;-1),0,IF(((SIN($E$9/$O$2)+COS($F$9/$O$2)*SIN(N130/$O$2))/(SIN($F$9/$O$2)*COS(N130/$O$2)))=1,0,DEGREES(ACOS((SIN($E$9/$O$2)+COS($F$9/$O$2)*SIN(N130/$O$2))/(SIN($F$9/$O$2)*COS(N130/$O$2)))))))</f>
        <v>0</v>
      </c>
      <c r="Q130" s="32">
        <f t="shared" si="18"/>
        <v>0.46790267720418577</v>
      </c>
      <c r="S130" s="30">
        <f t="shared" si="22"/>
        <v>56.5</v>
      </c>
      <c r="T130" s="34">
        <f>IF($F$10=0,IF(AND($H$10&gt;S130,$G$10&lt;S130),180,0),IF(((-SIN($E$10/$O$2)+COS($F$10/$O$2)*SIN(S130/$O$2))/(SIN($F$10/$O$2)*COS(S130/$O$2)))&gt;1,0,IF(((-SIN($E$10/$O$2)+COS($F$10/$O$2)*SIN(S130/$O$2))/(SIN($F$10/$O$2)*COS(S130/$O$2)))&lt;-1,180,IF(((-SIN($E$10/$O$2)+COS($F$10/$O$2)*SIN(S130/$O$2))/(SIN($F$10/$O$2)*COS(S130/$O$2)))=-1,180,(IF(((-SIN($E$10/$O$2)+COS($F$10/$O$2)*SIN(S130/$O$2))/(SIN($F$10/$O$2)*COS(S130/$O$2)))=1,0,DEGREES(ACOS((-SIN($E$10/$O$2)+COS($F$10/$O$2)*SIN(S130/$O$2))/(SIN($F$10/$O$2)*COS(S130/$O$2))))))))))</f>
        <v>77.38663723202724</v>
      </c>
      <c r="U130" s="36">
        <f>IF($F$10=0,0,IF(OR(((SIN($E$10/$O$2)+COS($F$10/$O$2)*SIN(S130/$O$2))/(SIN($F$10/$O$2)*COS(S130/$O$2)))&gt;1,((SIN($E$10/$O$2)+COS($F$10/$O$2)*SIN(S130/$O$2))/(SIN($F$10/$O$2)*COS(S130/$O$2)))&lt;-1),0,IF(((SIN($E$10/$O$2)+COS($F$10/$O$2)*SIN(S130/$O$2))/(SIN($F$10/$O$2)*COS(S130/$O$2)))=1,0,DEGREES(ACOS((SIN($E$10/$O$2)+COS($F$10/$O$2)*SIN(S130/$O$2))/(SIN($F$10/$O$2)*COS(S130/$O$2)))))))</f>
        <v>0</v>
      </c>
      <c r="V130" s="32">
        <f t="shared" si="19"/>
        <v>0.42992576240015135</v>
      </c>
      <c r="X130" s="30">
        <f t="shared" si="23"/>
        <v>56.5</v>
      </c>
      <c r="Y130" s="34">
        <f>IF($F$11=0,IF(AND($H$11&gt;X130,$G$11&lt;X130),180,0),IF(((-SIN($E$11/$O$2)+COS($F$11/$O$2)*SIN(X130/$O$2))/(SIN($F$11/$O$2)*COS(X130/$O$2)))&gt;1,0,IF(((-SIN($E$11/$O$2)+COS($F$11/$O$2)*SIN(X130/$O$2))/(SIN($F$11/$O$2)*COS(X130/$O$2)))&lt;-1,180,IF(((-SIN($E$11/$O$2)+COS($F$11/$O$2)*SIN(X130/$O$2))/(SIN($F$11/$O$2)*COS(X130/$O$2)))=-1,180,(IF(((-SIN($E$11/$O$2)+COS($F$11/$O$2)*SIN(X130/$O$2))/(SIN($F$11/$O$2)*COS(X130/$O$2)))=1,0,DEGREES(ACOS((-SIN($E$11/$O$2)+COS($F$11/$O$2)*SIN(X130/$O$2))/(SIN($F$11/$O$2)*COS(X130/$O$2))))))))))</f>
        <v>68.6214538281106</v>
      </c>
      <c r="Z130" s="36">
        <f>IF($F$11=0,0,IF(OR(((SIN($E$11/$O$2)+COS($F$11/$O$2)*SIN(X130/$O$2))/(SIN($F$11/$O$2)*COS(X130/$O$2)))&gt;1,((SIN($E$11/$O$2)+COS($F$11/$O$2)*SIN(X130/$O$2))/(SIN($F$11/$O$2)*COS(X130/$O$2)))&lt;-1),0,IF(((SIN($E$11/$O$2)+COS($F$11/$O$2)*SIN(X130/$O$2))/(SIN($F$11/$O$2)*COS(X130/$O$2)))=1,0,DEGREES(ACOS((SIN($E$11/$O$2)+COS($F$11/$O$2)*SIN(X130/$O$2))/(SIN($F$11/$O$2)*COS(X130/$O$2)))))))</f>
        <v>0</v>
      </c>
      <c r="AA130" s="32">
        <f t="shared" si="20"/>
        <v>0.3812302990450589</v>
      </c>
    </row>
    <row r="131" spans="14:27" ht="12.75">
      <c r="N131" s="30">
        <f t="shared" si="21"/>
        <v>57</v>
      </c>
      <c r="O131" s="34">
        <f>IF($F$9=0,IF(AND($H$9&gt;N131,$G$9&lt;N131),180,0),IF(((-SIN($E$9/$O$2)+COS($F$9/$O$2)*SIN(N131/$O$2))/(SIN($F$9/$O$2)*COS(N131/$O$2)))&gt;1,0,IF(((-SIN($E$9/$O$2)+COS($F$9/$O$2)*SIN(N131/$O$2))/(SIN($F$9/$O$2)*COS(N131/$O$2)))&lt;-1,180,IF(((-SIN($E$9/$O$2)+COS($F$9/$O$2)*SIN(N131/$O$2))/(SIN($F$9/$O$2)*COS(N131/$O$2)))=-1,180,(IF(((-SIN($E$9/$O$2)+COS($F$9/$O$2)*SIN(N131/$O$2))/(SIN($F$9/$O$2)*COS(N131/$O$2)))=1,0,DEGREES(ACOS((-SIN($E$9/$O$2)+COS($F$9/$O$2)*SIN(N131/$O$2))/(SIN($F$9/$O$2)*COS(N131/$O$2))))))))))</f>
        <v>83.85258370652123</v>
      </c>
      <c r="P131" s="34">
        <f>IF($F$9=0,0,IF(OR(((SIN($E$9/$O$2)+COS($F$9/$O$2)*SIN(N131/$O$2))/(SIN($F$9/$O$2)*COS(N131/$O$2)))&gt;1,((SIN($E$9/$O$2)+COS($F$9/$O$2)*SIN(N131/$O$2))/(SIN($F$9/$O$2)*COS(N131/$O$2)))&lt;-1),0,IF(((SIN($E$9/$O$2)+COS($F$9/$O$2)*SIN(N131/$O$2))/(SIN($F$9/$O$2)*COS(N131/$O$2)))=1,0,DEGREES(ACOS((SIN($E$9/$O$2)+COS($F$9/$O$2)*SIN(N131/$O$2))/(SIN($F$9/$O$2)*COS(N131/$O$2)))))))</f>
        <v>0</v>
      </c>
      <c r="Q131" s="32">
        <f t="shared" si="18"/>
        <v>0.46584768725845127</v>
      </c>
      <c r="S131" s="30">
        <f t="shared" si="22"/>
        <v>57</v>
      </c>
      <c r="T131" s="34">
        <f>IF($F$10=0,IF(AND($H$10&gt;S131,$G$10&lt;S131),180,0),IF(((-SIN($E$10/$O$2)+COS($F$10/$O$2)*SIN(S131/$O$2))/(SIN($F$10/$O$2)*COS(S131/$O$2)))&gt;1,0,IF(((-SIN($E$10/$O$2)+COS($F$10/$O$2)*SIN(S131/$O$2))/(SIN($F$10/$O$2)*COS(S131/$O$2)))&lt;-1,180,IF(((-SIN($E$10/$O$2)+COS($F$10/$O$2)*SIN(S131/$O$2))/(SIN($F$10/$O$2)*COS(S131/$O$2)))=-1,180,(IF(((-SIN($E$10/$O$2)+COS($F$10/$O$2)*SIN(S131/$O$2))/(SIN($F$10/$O$2)*COS(S131/$O$2)))=1,0,DEGREES(ACOS((-SIN($E$10/$O$2)+COS($F$10/$O$2)*SIN(S131/$O$2))/(SIN($F$10/$O$2)*COS(S131/$O$2))))))))))</f>
        <v>76.9166039604245</v>
      </c>
      <c r="U131" s="36">
        <f>IF($F$10=0,0,IF(OR(((SIN($E$10/$O$2)+COS($F$10/$O$2)*SIN(S131/$O$2))/(SIN($F$10/$O$2)*COS(S131/$O$2)))&gt;1,((SIN($E$10/$O$2)+COS($F$10/$O$2)*SIN(S131/$O$2))/(SIN($F$10/$O$2)*COS(S131/$O$2)))&lt;-1),0,IF(((SIN($E$10/$O$2)+COS($F$10/$O$2)*SIN(S131/$O$2))/(SIN($F$10/$O$2)*COS(S131/$O$2)))=1,0,DEGREES(ACOS((SIN($E$10/$O$2)+COS($F$10/$O$2)*SIN(S131/$O$2))/(SIN($F$10/$O$2)*COS(S131/$O$2)))))))</f>
        <v>0</v>
      </c>
      <c r="V131" s="32">
        <f t="shared" si="19"/>
        <v>0.42731446644680277</v>
      </c>
      <c r="X131" s="30">
        <f t="shared" si="23"/>
        <v>57</v>
      </c>
      <c r="Y131" s="34">
        <f>IF($F$11=0,IF(AND($H$11&gt;X131,$G$11&lt;X131),180,0),IF(((-SIN($E$11/$O$2)+COS($F$11/$O$2)*SIN(X131/$O$2))/(SIN($F$11/$O$2)*COS(X131/$O$2)))&gt;1,0,IF(((-SIN($E$11/$O$2)+COS($F$11/$O$2)*SIN(X131/$O$2))/(SIN($F$11/$O$2)*COS(X131/$O$2)))&lt;-1,180,IF(((-SIN($E$11/$O$2)+COS($F$11/$O$2)*SIN(X131/$O$2))/(SIN($F$11/$O$2)*COS(X131/$O$2)))=-1,180,(IF(((-SIN($E$11/$O$2)+COS($F$11/$O$2)*SIN(X131/$O$2))/(SIN($F$11/$O$2)*COS(X131/$O$2)))=1,0,DEGREES(ACOS((-SIN($E$11/$O$2)+COS($F$11/$O$2)*SIN(X131/$O$2))/(SIN($F$11/$O$2)*COS(X131/$O$2))))))))))</f>
        <v>68.00752698325044</v>
      </c>
      <c r="Z131" s="36">
        <f>IF($F$11=0,0,IF(OR(((SIN($E$11/$O$2)+COS($F$11/$O$2)*SIN(X131/$O$2))/(SIN($F$11/$O$2)*COS(X131/$O$2)))&gt;1,((SIN($E$11/$O$2)+COS($F$11/$O$2)*SIN(X131/$O$2))/(SIN($F$11/$O$2)*COS(X131/$O$2)))&lt;-1),0,IF(((SIN($E$11/$O$2)+COS($F$11/$O$2)*SIN(X131/$O$2))/(SIN($F$11/$O$2)*COS(X131/$O$2)))=1,0,DEGREES(ACOS((SIN($E$11/$O$2)+COS($F$11/$O$2)*SIN(X131/$O$2))/(SIN($F$11/$O$2)*COS(X131/$O$2)))))))</f>
        <v>0</v>
      </c>
      <c r="AA131" s="32">
        <f t="shared" si="20"/>
        <v>0.37781959435139134</v>
      </c>
    </row>
    <row r="132" spans="14:27" ht="12.75">
      <c r="N132" s="30">
        <f t="shared" si="21"/>
        <v>57.5</v>
      </c>
      <c r="O132" s="34">
        <f>IF($F$9=0,IF(AND($H$9&gt;N132,$G$9&lt;N132),180,0),IF(((-SIN($E$9/$O$2)+COS($F$9/$O$2)*SIN(N132/$O$2))/(SIN($F$9/$O$2)*COS(N132/$O$2)))&gt;1,0,IF(((-SIN($E$9/$O$2)+COS($F$9/$O$2)*SIN(N132/$O$2))/(SIN($F$9/$O$2)*COS(N132/$O$2)))&lt;-1,180,IF(((-SIN($E$9/$O$2)+COS($F$9/$O$2)*SIN(N132/$O$2))/(SIN($F$9/$O$2)*COS(N132/$O$2)))=-1,180,(IF(((-SIN($E$9/$O$2)+COS($F$9/$O$2)*SIN(N132/$O$2))/(SIN($F$9/$O$2)*COS(N132/$O$2)))=1,0,DEGREES(ACOS((-SIN($E$9/$O$2)+COS($F$9/$O$2)*SIN(N132/$O$2))/(SIN($F$9/$O$2)*COS(N132/$O$2))))))))))</f>
        <v>83.47582148432326</v>
      </c>
      <c r="P132" s="34">
        <f>IF($F$9=0,0,IF(OR(((SIN($E$9/$O$2)+COS($F$9/$O$2)*SIN(N132/$O$2))/(SIN($F$9/$O$2)*COS(N132/$O$2)))&gt;1,((SIN($E$9/$O$2)+COS($F$9/$O$2)*SIN(N132/$O$2))/(SIN($F$9/$O$2)*COS(N132/$O$2)))&lt;-1),0,IF(((SIN($E$9/$O$2)+COS($F$9/$O$2)*SIN(N132/$O$2))/(SIN($F$9/$O$2)*COS(N132/$O$2)))=1,0,DEGREES(ACOS((SIN($E$9/$O$2)+COS($F$9/$O$2)*SIN(N132/$O$2))/(SIN($F$9/$O$2)*COS(N132/$O$2)))))))</f>
        <v>0</v>
      </c>
      <c r="Q132" s="32">
        <f t="shared" si="18"/>
        <v>0.4637545638017959</v>
      </c>
      <c r="S132" s="30">
        <f t="shared" si="22"/>
        <v>57.5</v>
      </c>
      <c r="T132" s="34">
        <f>IF($F$10=0,IF(AND($H$10&gt;S132,$G$10&lt;S132),180,0),IF(((-SIN($E$10/$O$2)+COS($F$10/$O$2)*SIN(S132/$O$2))/(SIN($F$10/$O$2)*COS(S132/$O$2)))&gt;1,0,IF(((-SIN($E$10/$O$2)+COS($F$10/$O$2)*SIN(S132/$O$2))/(SIN($F$10/$O$2)*COS(S132/$O$2)))&lt;-1,180,IF(((-SIN($E$10/$O$2)+COS($F$10/$O$2)*SIN(S132/$O$2))/(SIN($F$10/$O$2)*COS(S132/$O$2)))=-1,180,(IF(((-SIN($E$10/$O$2)+COS($F$10/$O$2)*SIN(S132/$O$2))/(SIN($F$10/$O$2)*COS(S132/$O$2)))=1,0,DEGREES(ACOS((-SIN($E$10/$O$2)+COS($F$10/$O$2)*SIN(S132/$O$2))/(SIN($F$10/$O$2)*COS(S132/$O$2))))))))))</f>
        <v>76.43584562479731</v>
      </c>
      <c r="U132" s="36">
        <f>IF($F$10=0,0,IF(OR(((SIN($E$10/$O$2)+COS($F$10/$O$2)*SIN(S132/$O$2))/(SIN($F$10/$O$2)*COS(S132/$O$2)))&gt;1,((SIN($E$10/$O$2)+COS($F$10/$O$2)*SIN(S132/$O$2))/(SIN($F$10/$O$2)*COS(S132/$O$2)))&lt;-1),0,IF(((SIN($E$10/$O$2)+COS($F$10/$O$2)*SIN(S132/$O$2))/(SIN($F$10/$O$2)*COS(S132/$O$2)))=1,0,DEGREES(ACOS((SIN($E$10/$O$2)+COS($F$10/$O$2)*SIN(S132/$O$2))/(SIN($F$10/$O$2)*COS(S132/$O$2)))))))</f>
        <v>0</v>
      </c>
      <c r="V132" s="32">
        <f t="shared" si="19"/>
        <v>0.4246435868044295</v>
      </c>
      <c r="X132" s="30">
        <f t="shared" si="23"/>
        <v>57.5</v>
      </c>
      <c r="Y132" s="34">
        <f>IF($F$11=0,IF(AND($H$11&gt;X132,$G$11&lt;X132),180,0),IF(((-SIN($E$11/$O$2)+COS($F$11/$O$2)*SIN(X132/$O$2))/(SIN($F$11/$O$2)*COS(X132/$O$2)))&gt;1,0,IF(((-SIN($E$11/$O$2)+COS($F$11/$O$2)*SIN(X132/$O$2))/(SIN($F$11/$O$2)*COS(X132/$O$2)))&lt;-1,180,IF(((-SIN($E$11/$O$2)+COS($F$11/$O$2)*SIN(X132/$O$2))/(SIN($F$11/$O$2)*COS(X132/$O$2)))=-1,180,(IF(((-SIN($E$11/$O$2)+COS($F$11/$O$2)*SIN(X132/$O$2))/(SIN($F$11/$O$2)*COS(X132/$O$2)))=1,0,DEGREES(ACOS((-SIN($E$11/$O$2)+COS($F$11/$O$2)*SIN(X132/$O$2))/(SIN($F$11/$O$2)*COS(X132/$O$2))))))))))</f>
        <v>67.37656130793964</v>
      </c>
      <c r="Z132" s="36">
        <f>IF($F$11=0,0,IF(OR(((SIN($E$11/$O$2)+COS($F$11/$O$2)*SIN(X132/$O$2))/(SIN($F$11/$O$2)*COS(X132/$O$2)))&gt;1,((SIN($E$11/$O$2)+COS($F$11/$O$2)*SIN(X132/$O$2))/(SIN($F$11/$O$2)*COS(X132/$O$2)))&lt;-1),0,IF(((SIN($E$11/$O$2)+COS($F$11/$O$2)*SIN(X132/$O$2))/(SIN($F$11/$O$2)*COS(X132/$O$2)))=1,0,DEGREES(ACOS((SIN($E$11/$O$2)+COS($F$11/$O$2)*SIN(X132/$O$2))/(SIN($F$11/$O$2)*COS(X132/$O$2)))))))</f>
        <v>0</v>
      </c>
      <c r="AA132" s="32">
        <f t="shared" si="20"/>
        <v>0.37431422948855353</v>
      </c>
    </row>
    <row r="133" spans="14:27" ht="12.75">
      <c r="N133" s="30">
        <f t="shared" si="21"/>
        <v>58</v>
      </c>
      <c r="O133" s="34">
        <f>IF($F$9=0,IF(AND($H$9&gt;N133,$G$9&lt;N133),180,0),IF(((-SIN($E$9/$O$2)+COS($F$9/$O$2)*SIN(N133/$O$2))/(SIN($F$9/$O$2)*COS(N133/$O$2)))&gt;1,0,IF(((-SIN($E$9/$O$2)+COS($F$9/$O$2)*SIN(N133/$O$2))/(SIN($F$9/$O$2)*COS(N133/$O$2)))&lt;-1,180,IF(((-SIN($E$9/$O$2)+COS($F$9/$O$2)*SIN(N133/$O$2))/(SIN($F$9/$O$2)*COS(N133/$O$2)))=-1,180,(IF(((-SIN($E$9/$O$2)+COS($F$9/$O$2)*SIN(N133/$O$2))/(SIN($F$9/$O$2)*COS(N133/$O$2)))=1,0,DEGREES(ACOS((-SIN($E$9/$O$2)+COS($F$9/$O$2)*SIN(N133/$O$2))/(SIN($F$9/$O$2)*COS(N133/$O$2))))))))))</f>
        <v>83.09183049287083</v>
      </c>
      <c r="P133" s="34">
        <f>IF($F$9=0,0,IF(OR(((SIN($E$9/$O$2)+COS($F$9/$O$2)*SIN(N133/$O$2))/(SIN($F$9/$O$2)*COS(N133/$O$2)))&gt;1,((SIN($E$9/$O$2)+COS($F$9/$O$2)*SIN(N133/$O$2))/(SIN($F$9/$O$2)*COS(N133/$O$2)))&lt;-1),0,IF(((SIN($E$9/$O$2)+COS($F$9/$O$2)*SIN(N133/$O$2))/(SIN($F$9/$O$2)*COS(N133/$O$2)))=1,0,DEGREES(ACOS((SIN($E$9/$O$2)+COS($F$9/$O$2)*SIN(N133/$O$2))/(SIN($F$9/$O$2)*COS(N133/$O$2)))))))</f>
        <v>0</v>
      </c>
      <c r="Q133" s="32">
        <f t="shared" si="18"/>
        <v>0.46162128051594903</v>
      </c>
      <c r="S133" s="30">
        <f t="shared" si="22"/>
        <v>58</v>
      </c>
      <c r="T133" s="34">
        <f>IF($F$10=0,IF(AND($H$10&gt;S133,$G$10&lt;S133),180,0),IF(((-SIN($E$10/$O$2)+COS($F$10/$O$2)*SIN(S133/$O$2))/(SIN($F$10/$O$2)*COS(S133/$O$2)))&gt;1,0,IF(((-SIN($E$10/$O$2)+COS($F$10/$O$2)*SIN(S133/$O$2))/(SIN($F$10/$O$2)*COS(S133/$O$2)))&lt;-1,180,IF(((-SIN($E$10/$O$2)+COS($F$10/$O$2)*SIN(S133/$O$2))/(SIN($F$10/$O$2)*COS(S133/$O$2)))=-1,180,(IF(((-SIN($E$10/$O$2)+COS($F$10/$O$2)*SIN(S133/$O$2))/(SIN($F$10/$O$2)*COS(S133/$O$2)))=1,0,DEGREES(ACOS((-SIN($E$10/$O$2)+COS($F$10/$O$2)*SIN(S133/$O$2))/(SIN($F$10/$O$2)*COS(S133/$O$2))))))))))</f>
        <v>75.94377994577263</v>
      </c>
      <c r="U133" s="36">
        <f>IF($F$10=0,0,IF(OR(((SIN($E$10/$O$2)+COS($F$10/$O$2)*SIN(S133/$O$2))/(SIN($F$10/$O$2)*COS(S133/$O$2)))&gt;1,((SIN($E$10/$O$2)+COS($F$10/$O$2)*SIN(S133/$O$2))/(SIN($F$10/$O$2)*COS(S133/$O$2)))&lt;-1),0,IF(((SIN($E$10/$O$2)+COS($F$10/$O$2)*SIN(S133/$O$2))/(SIN($F$10/$O$2)*COS(S133/$O$2)))=1,0,DEGREES(ACOS((SIN($E$10/$O$2)+COS($F$10/$O$2)*SIN(S133/$O$2))/(SIN($F$10/$O$2)*COS(S133/$O$2)))))))</f>
        <v>0</v>
      </c>
      <c r="V133" s="32">
        <f t="shared" si="19"/>
        <v>0.42190988858762574</v>
      </c>
      <c r="X133" s="30">
        <f t="shared" si="23"/>
        <v>58</v>
      </c>
      <c r="Y133" s="34">
        <f>IF($F$11=0,IF(AND($H$11&gt;X133,$G$11&lt;X133),180,0),IF(((-SIN($E$11/$O$2)+COS($F$11/$O$2)*SIN(X133/$O$2))/(SIN($F$11/$O$2)*COS(X133/$O$2)))&gt;1,0,IF(((-SIN($E$11/$O$2)+COS($F$11/$O$2)*SIN(X133/$O$2))/(SIN($F$11/$O$2)*COS(X133/$O$2)))&lt;-1,180,IF(((-SIN($E$11/$O$2)+COS($F$11/$O$2)*SIN(X133/$O$2))/(SIN($F$11/$O$2)*COS(X133/$O$2)))=-1,180,(IF(((-SIN($E$11/$O$2)+COS($F$11/$O$2)*SIN(X133/$O$2))/(SIN($F$11/$O$2)*COS(X133/$O$2)))=1,0,DEGREES(ACOS((-SIN($E$11/$O$2)+COS($F$11/$O$2)*SIN(X133/$O$2))/(SIN($F$11/$O$2)*COS(X133/$O$2))))))))))</f>
        <v>66.72754829290582</v>
      </c>
      <c r="Z133" s="36">
        <f>IF($F$11=0,0,IF(OR(((SIN($E$11/$O$2)+COS($F$11/$O$2)*SIN(X133/$O$2))/(SIN($F$11/$O$2)*COS(X133/$O$2)))&gt;1,((SIN($E$11/$O$2)+COS($F$11/$O$2)*SIN(X133/$O$2))/(SIN($F$11/$O$2)*COS(X133/$O$2)))&lt;-1),0,IF(((SIN($E$11/$O$2)+COS($F$11/$O$2)*SIN(X133/$O$2))/(SIN($F$11/$O$2)*COS(X133/$O$2)))=1,0,DEGREES(ACOS((SIN($E$11/$O$2)+COS($F$11/$O$2)*SIN(X133/$O$2))/(SIN($F$11/$O$2)*COS(X133/$O$2)))))))</f>
        <v>0</v>
      </c>
      <c r="AA133" s="32">
        <f t="shared" si="20"/>
        <v>0.37070860162725455</v>
      </c>
    </row>
    <row r="134" spans="14:27" ht="12.75">
      <c r="N134" s="30">
        <f t="shared" si="21"/>
        <v>58.5</v>
      </c>
      <c r="O134" s="34">
        <f>IF($F$9=0,IF(AND($H$9&gt;N134,$G$9&lt;N134),180,0),IF(((-SIN($E$9/$O$2)+COS($F$9/$O$2)*SIN(N134/$O$2))/(SIN($F$9/$O$2)*COS(N134/$O$2)))&gt;1,0,IF(((-SIN($E$9/$O$2)+COS($F$9/$O$2)*SIN(N134/$O$2))/(SIN($F$9/$O$2)*COS(N134/$O$2)))&lt;-1,180,IF(((-SIN($E$9/$O$2)+COS($F$9/$O$2)*SIN(N134/$O$2))/(SIN($F$9/$O$2)*COS(N134/$O$2)))=-1,180,(IF(((-SIN($E$9/$O$2)+COS($F$9/$O$2)*SIN(N134/$O$2))/(SIN($F$9/$O$2)*COS(N134/$O$2)))=1,0,DEGREES(ACOS((-SIN($E$9/$O$2)+COS($F$9/$O$2)*SIN(N134/$O$2))/(SIN($F$9/$O$2)*COS(N134/$O$2))))))))))</f>
        <v>82.70022196430016</v>
      </c>
      <c r="P134" s="34">
        <f>IF($F$9=0,0,IF(OR(((SIN($E$9/$O$2)+COS($F$9/$O$2)*SIN(N134/$O$2))/(SIN($F$9/$O$2)*COS(N134/$O$2)))&gt;1,((SIN($E$9/$O$2)+COS($F$9/$O$2)*SIN(N134/$O$2))/(SIN($F$9/$O$2)*COS(N134/$O$2)))&lt;-1),0,IF(((SIN($E$9/$O$2)+COS($F$9/$O$2)*SIN(N134/$O$2))/(SIN($F$9/$O$2)*COS(N134/$O$2)))=1,0,DEGREES(ACOS((SIN($E$9/$O$2)+COS($F$9/$O$2)*SIN(N134/$O$2))/(SIN($F$9/$O$2)*COS(N134/$O$2)))))))</f>
        <v>0</v>
      </c>
      <c r="Q134" s="32">
        <f t="shared" si="18"/>
        <v>0.4594456775794453</v>
      </c>
      <c r="S134" s="30">
        <f t="shared" si="22"/>
        <v>58.5</v>
      </c>
      <c r="T134" s="34">
        <f>IF($F$10=0,IF(AND($H$10&gt;S134,$G$10&lt;S134),180,0),IF(((-SIN($E$10/$O$2)+COS($F$10/$O$2)*SIN(S134/$O$2))/(SIN($F$10/$O$2)*COS(S134/$O$2)))&gt;1,0,IF(((-SIN($E$10/$O$2)+COS($F$10/$O$2)*SIN(S134/$O$2))/(SIN($F$10/$O$2)*COS(S134/$O$2)))&lt;-1,180,IF(((-SIN($E$10/$O$2)+COS($F$10/$O$2)*SIN(S134/$O$2))/(SIN($F$10/$O$2)*COS(S134/$O$2)))=-1,180,(IF(((-SIN($E$10/$O$2)+COS($F$10/$O$2)*SIN(S134/$O$2))/(SIN($F$10/$O$2)*COS(S134/$O$2)))=1,0,DEGREES(ACOS((-SIN($E$10/$O$2)+COS($F$10/$O$2)*SIN(S134/$O$2))/(SIN($F$10/$O$2)*COS(S134/$O$2))))))))))</f>
        <v>75.43978303538321</v>
      </c>
      <c r="U134" s="36">
        <f>IF($F$10=0,0,IF(OR(((SIN($E$10/$O$2)+COS($F$10/$O$2)*SIN(S134/$O$2))/(SIN($F$10/$O$2)*COS(S134/$O$2)))&gt;1,((SIN($E$10/$O$2)+COS($F$10/$O$2)*SIN(S134/$O$2))/(SIN($F$10/$O$2)*COS(S134/$O$2)))&lt;-1),0,IF(((SIN($E$10/$O$2)+COS($F$10/$O$2)*SIN(S134/$O$2))/(SIN($F$10/$O$2)*COS(S134/$O$2)))=1,0,DEGREES(ACOS((SIN($E$10/$O$2)+COS($F$10/$O$2)*SIN(S134/$O$2))/(SIN($F$10/$O$2)*COS(S134/$O$2)))))))</f>
        <v>0</v>
      </c>
      <c r="V134" s="32">
        <f t="shared" si="19"/>
        <v>0.419109905752129</v>
      </c>
      <c r="X134" s="30">
        <f t="shared" si="23"/>
        <v>58.5</v>
      </c>
      <c r="Y134" s="34">
        <f>IF($F$11=0,IF(AND($H$11&gt;X134,$G$11&lt;X134),180,0),IF(((-SIN($E$11/$O$2)+COS($F$11/$O$2)*SIN(X134/$O$2))/(SIN($F$11/$O$2)*COS(X134/$O$2)))&gt;1,0,IF(((-SIN($E$11/$O$2)+COS($F$11/$O$2)*SIN(X134/$O$2))/(SIN($F$11/$O$2)*COS(X134/$O$2)))&lt;-1,180,IF(((-SIN($E$11/$O$2)+COS($F$11/$O$2)*SIN(X134/$O$2))/(SIN($F$11/$O$2)*COS(X134/$O$2)))=-1,180,(IF(((-SIN($E$11/$O$2)+COS($F$11/$O$2)*SIN(X134/$O$2))/(SIN($F$11/$O$2)*COS(X134/$O$2)))=1,0,DEGREES(ACOS((-SIN($E$11/$O$2)+COS($F$11/$O$2)*SIN(X134/$O$2))/(SIN($F$11/$O$2)*COS(X134/$O$2))))))))))</f>
        <v>66.05939583814114</v>
      </c>
      <c r="Z134" s="36">
        <f>IF($F$11=0,0,IF(OR(((SIN($E$11/$O$2)+COS($F$11/$O$2)*SIN(X134/$O$2))/(SIN($F$11/$O$2)*COS(X134/$O$2)))&gt;1,((SIN($E$11/$O$2)+COS($F$11/$O$2)*SIN(X134/$O$2))/(SIN($F$11/$O$2)*COS(X134/$O$2)))&lt;-1),0,IF(((SIN($E$11/$O$2)+COS($F$11/$O$2)*SIN(X134/$O$2))/(SIN($F$11/$O$2)*COS(X134/$O$2)))=1,0,DEGREES(ACOS((SIN($E$11/$O$2)+COS($F$11/$O$2)*SIN(X134/$O$2))/(SIN($F$11/$O$2)*COS(X134/$O$2)))))))</f>
        <v>0</v>
      </c>
      <c r="AA134" s="32">
        <f t="shared" si="20"/>
        <v>0.3669966435452286</v>
      </c>
    </row>
    <row r="135" spans="14:27" ht="12.75">
      <c r="N135" s="30">
        <f t="shared" si="21"/>
        <v>59</v>
      </c>
      <c r="O135" s="34">
        <f>IF($F$9=0,IF(AND($H$9&gt;N135,$G$9&lt;N135),180,0),IF(((-SIN($E$9/$O$2)+COS($F$9/$O$2)*SIN(N135/$O$2))/(SIN($F$9/$O$2)*COS(N135/$O$2)))&gt;1,0,IF(((-SIN($E$9/$O$2)+COS($F$9/$O$2)*SIN(N135/$O$2))/(SIN($F$9/$O$2)*COS(N135/$O$2)))&lt;-1,180,IF(((-SIN($E$9/$O$2)+COS($F$9/$O$2)*SIN(N135/$O$2))/(SIN($F$9/$O$2)*COS(N135/$O$2)))=-1,180,(IF(((-SIN($E$9/$O$2)+COS($F$9/$O$2)*SIN(N135/$O$2))/(SIN($F$9/$O$2)*COS(N135/$O$2)))=1,0,DEGREES(ACOS((-SIN($E$9/$O$2)+COS($F$9/$O$2)*SIN(N135/$O$2))/(SIN($F$9/$O$2)*COS(N135/$O$2))))))))))</f>
        <v>82.30058099917464</v>
      </c>
      <c r="P135" s="34">
        <f>IF($F$9=0,0,IF(OR(((SIN($E$9/$O$2)+COS($F$9/$O$2)*SIN(N135/$O$2))/(SIN($F$9/$O$2)*COS(N135/$O$2)))&gt;1,((SIN($E$9/$O$2)+COS($F$9/$O$2)*SIN(N135/$O$2))/(SIN($F$9/$O$2)*COS(N135/$O$2)))&lt;-1),0,IF(((SIN($E$9/$O$2)+COS($F$9/$O$2)*SIN(N135/$O$2))/(SIN($F$9/$O$2)*COS(N135/$O$2)))=1,0,DEGREES(ACOS((SIN($E$9/$O$2)+COS($F$9/$O$2)*SIN(N135/$O$2))/(SIN($F$9/$O$2)*COS(N135/$O$2)))))))</f>
        <v>0</v>
      </c>
      <c r="Q135" s="32">
        <f t="shared" si="18"/>
        <v>0.4572254499954147</v>
      </c>
      <c r="S135" s="30">
        <f t="shared" si="22"/>
        <v>59</v>
      </c>
      <c r="T135" s="34">
        <f>IF($F$10=0,IF(AND($H$10&gt;S135,$G$10&lt;S135),180,0),IF(((-SIN($E$10/$O$2)+COS($F$10/$O$2)*SIN(S135/$O$2))/(SIN($F$10/$O$2)*COS(S135/$O$2)))&gt;1,0,IF(((-SIN($E$10/$O$2)+COS($F$10/$O$2)*SIN(S135/$O$2))/(SIN($F$10/$O$2)*COS(S135/$O$2)))&lt;-1,180,IF(((-SIN($E$10/$O$2)+COS($F$10/$O$2)*SIN(S135/$O$2))/(SIN($F$10/$O$2)*COS(S135/$O$2)))=-1,180,(IF(((-SIN($E$10/$O$2)+COS($F$10/$O$2)*SIN(S135/$O$2))/(SIN($F$10/$O$2)*COS(S135/$O$2)))=1,0,DEGREES(ACOS((-SIN($E$10/$O$2)+COS($F$10/$O$2)*SIN(S135/$O$2))/(SIN($F$10/$O$2)*COS(S135/$O$2))))))))))</f>
        <v>74.9231854335457</v>
      </c>
      <c r="U135" s="36">
        <f>IF($F$10=0,0,IF(OR(((SIN($E$10/$O$2)+COS($F$10/$O$2)*SIN(S135/$O$2))/(SIN($F$10/$O$2)*COS(S135/$O$2)))&gt;1,((SIN($E$10/$O$2)+COS($F$10/$O$2)*SIN(S135/$O$2))/(SIN($F$10/$O$2)*COS(S135/$O$2)))&lt;-1),0,IF(((SIN($E$10/$O$2)+COS($F$10/$O$2)*SIN(S135/$O$2))/(SIN($F$10/$O$2)*COS(S135/$O$2)))=1,0,DEGREES(ACOS((SIN($E$10/$O$2)+COS($F$10/$O$2)*SIN(S135/$O$2))/(SIN($F$10/$O$2)*COS(S135/$O$2)))))))</f>
        <v>0</v>
      </c>
      <c r="V135" s="32">
        <f t="shared" si="19"/>
        <v>0.4162399190752539</v>
      </c>
      <c r="X135" s="30">
        <f t="shared" si="23"/>
        <v>59</v>
      </c>
      <c r="Y135" s="34">
        <f>IF($F$11=0,IF(AND($H$11&gt;X135,$G$11&lt;X135),180,0),IF(((-SIN($E$11/$O$2)+COS($F$11/$O$2)*SIN(X135/$O$2))/(SIN($F$11/$O$2)*COS(X135/$O$2)))&gt;1,0,IF(((-SIN($E$11/$O$2)+COS($F$11/$O$2)*SIN(X135/$O$2))/(SIN($F$11/$O$2)*COS(X135/$O$2)))&lt;-1,180,IF(((-SIN($E$11/$O$2)+COS($F$11/$O$2)*SIN(X135/$O$2))/(SIN($F$11/$O$2)*COS(X135/$O$2)))=-1,180,(IF(((-SIN($E$11/$O$2)+COS($F$11/$O$2)*SIN(X135/$O$2))/(SIN($F$11/$O$2)*COS(X135/$O$2)))=1,0,DEGREES(ACOS((-SIN($E$11/$O$2)+COS($F$11/$O$2)*SIN(X135/$O$2))/(SIN($F$11/$O$2)*COS(X135/$O$2))))))))))</f>
        <v>65.37091877366751</v>
      </c>
      <c r="Z135" s="36">
        <f>IF($F$11=0,0,IF(OR(((SIN($E$11/$O$2)+COS($F$11/$O$2)*SIN(X135/$O$2))/(SIN($F$11/$O$2)*COS(X135/$O$2)))&gt;1,((SIN($E$11/$O$2)+COS($F$11/$O$2)*SIN(X135/$O$2))/(SIN($F$11/$O$2)*COS(X135/$O$2)))&lt;-1),0,IF(((SIN($E$11/$O$2)+COS($F$11/$O$2)*SIN(X135/$O$2))/(SIN($F$11/$O$2)*COS(X135/$O$2)))=1,0,DEGREES(ACOS((SIN($E$11/$O$2)+COS($F$11/$O$2)*SIN(X135/$O$2))/(SIN($F$11/$O$2)*COS(X135/$O$2)))))))</f>
        <v>0</v>
      </c>
      <c r="AA135" s="32">
        <f t="shared" si="20"/>
        <v>0.3631717709648195</v>
      </c>
    </row>
    <row r="136" spans="14:27" ht="12.75">
      <c r="N136" s="30">
        <f t="shared" si="21"/>
        <v>59.5</v>
      </c>
      <c r="O136" s="34">
        <f>IF($F$9=0,IF(AND($H$9&gt;N136,$G$9&lt;N136),180,0),IF(((-SIN($E$9/$O$2)+COS($F$9/$O$2)*SIN(N136/$O$2))/(SIN($F$9/$O$2)*COS(N136/$O$2)))&gt;1,0,IF(((-SIN($E$9/$O$2)+COS($F$9/$O$2)*SIN(N136/$O$2))/(SIN($F$9/$O$2)*COS(N136/$O$2)))&lt;-1,180,IF(((-SIN($E$9/$O$2)+COS($F$9/$O$2)*SIN(N136/$O$2))/(SIN($F$9/$O$2)*COS(N136/$O$2)))=-1,180,(IF(((-SIN($E$9/$O$2)+COS($F$9/$O$2)*SIN(N136/$O$2))/(SIN($F$9/$O$2)*COS(N136/$O$2)))=1,0,DEGREES(ACOS((-SIN($E$9/$O$2)+COS($F$9/$O$2)*SIN(N136/$O$2))/(SIN($F$9/$O$2)*COS(N136/$O$2))))))))))</f>
        <v>81.89246423919812</v>
      </c>
      <c r="P136" s="34">
        <f>IF($F$9=0,0,IF(OR(((SIN($E$9/$O$2)+COS($F$9/$O$2)*SIN(N136/$O$2))/(SIN($F$9/$O$2)*COS(N136/$O$2)))&gt;1,((SIN($E$9/$O$2)+COS($F$9/$O$2)*SIN(N136/$O$2))/(SIN($F$9/$O$2)*COS(N136/$O$2)))&lt;-1),0,IF(((SIN($E$9/$O$2)+COS($F$9/$O$2)*SIN(N136/$O$2))/(SIN($F$9/$O$2)*COS(N136/$O$2)))=1,0,DEGREES(ACOS((SIN($E$9/$O$2)+COS($F$9/$O$2)*SIN(N136/$O$2))/(SIN($F$9/$O$2)*COS(N136/$O$2)))))))</f>
        <v>0</v>
      </c>
      <c r="Q136" s="32">
        <f t="shared" si="18"/>
        <v>0.4549581346622118</v>
      </c>
      <c r="S136" s="30">
        <f t="shared" si="22"/>
        <v>59.5</v>
      </c>
      <c r="T136" s="34">
        <f>IF($F$10=0,IF(AND($H$10&gt;S136,$G$10&lt;S136),180,0),IF(((-SIN($E$10/$O$2)+COS($F$10/$O$2)*SIN(S136/$O$2))/(SIN($F$10/$O$2)*COS(S136/$O$2)))&gt;1,0,IF(((-SIN($E$10/$O$2)+COS($F$10/$O$2)*SIN(S136/$O$2))/(SIN($F$10/$O$2)*COS(S136/$O$2)))&lt;-1,180,IF(((-SIN($E$10/$O$2)+COS($F$10/$O$2)*SIN(S136/$O$2))/(SIN($F$10/$O$2)*COS(S136/$O$2)))=-1,180,(IF(((-SIN($E$10/$O$2)+COS($F$10/$O$2)*SIN(S136/$O$2))/(SIN($F$10/$O$2)*COS(S136/$O$2)))=1,0,DEGREES(ACOS((-SIN($E$10/$O$2)+COS($F$10/$O$2)*SIN(S136/$O$2))/(SIN($F$10/$O$2)*COS(S136/$O$2))))))))))</f>
        <v>74.39326766973879</v>
      </c>
      <c r="U136" s="36">
        <f>IF($F$10=0,0,IF(OR(((SIN($E$10/$O$2)+COS($F$10/$O$2)*SIN(S136/$O$2))/(SIN($F$10/$O$2)*COS(S136/$O$2)))&gt;1,((SIN($E$10/$O$2)+COS($F$10/$O$2)*SIN(S136/$O$2))/(SIN($F$10/$O$2)*COS(S136/$O$2)))&lt;-1),0,IF(((SIN($E$10/$O$2)+COS($F$10/$O$2)*SIN(S136/$O$2))/(SIN($F$10/$O$2)*COS(S136/$O$2)))=1,0,DEGREES(ACOS((SIN($E$10/$O$2)+COS($F$10/$O$2)*SIN(S136/$O$2))/(SIN($F$10/$O$2)*COS(S136/$O$2)))))))</f>
        <v>0</v>
      </c>
      <c r="V136" s="32">
        <f t="shared" si="19"/>
        <v>0.4132959314985488</v>
      </c>
      <c r="X136" s="30">
        <f t="shared" si="23"/>
        <v>59.5</v>
      </c>
      <c r="Y136" s="34">
        <f>IF($F$11=0,IF(AND($H$11&gt;X136,$G$11&lt;X136),180,0),IF(((-SIN($E$11/$O$2)+COS($F$11/$O$2)*SIN(X136/$O$2))/(SIN($F$11/$O$2)*COS(X136/$O$2)))&gt;1,0,IF(((-SIN($E$11/$O$2)+COS($F$11/$O$2)*SIN(X136/$O$2))/(SIN($F$11/$O$2)*COS(X136/$O$2)))&lt;-1,180,IF(((-SIN($E$11/$O$2)+COS($F$11/$O$2)*SIN(X136/$O$2))/(SIN($F$11/$O$2)*COS(X136/$O$2)))=-1,180,(IF(((-SIN($E$11/$O$2)+COS($F$11/$O$2)*SIN(X136/$O$2))/(SIN($F$11/$O$2)*COS(X136/$O$2)))=1,0,DEGREES(ACOS((-SIN($E$11/$O$2)+COS($F$11/$O$2)*SIN(X136/$O$2))/(SIN($F$11/$O$2)*COS(X136/$O$2))))))))))</f>
        <v>64.66082798343649</v>
      </c>
      <c r="Z136" s="36">
        <f>IF($F$11=0,0,IF(OR(((SIN($E$11/$O$2)+COS($F$11/$O$2)*SIN(X136/$O$2))/(SIN($F$11/$O$2)*COS(X136/$O$2)))&gt;1,((SIN($E$11/$O$2)+COS($F$11/$O$2)*SIN(X136/$O$2))/(SIN($F$11/$O$2)*COS(X136/$O$2)))&lt;-1),0,IF(((SIN($E$11/$O$2)+COS($F$11/$O$2)*SIN(X136/$O$2))/(SIN($F$11/$O$2)*COS(X136/$O$2)))=1,0,DEGREES(ACOS((SIN($E$11/$O$2)+COS($F$11/$O$2)*SIN(X136/$O$2))/(SIN($F$11/$O$2)*COS(X136/$O$2)))))))</f>
        <v>0</v>
      </c>
      <c r="AA136" s="32">
        <f t="shared" si="20"/>
        <v>0.35922682213020274</v>
      </c>
    </row>
    <row r="137" spans="14:27" ht="12.75">
      <c r="N137" s="30">
        <f t="shared" si="21"/>
        <v>60</v>
      </c>
      <c r="O137" s="34">
        <f>IF($F$9=0,IF(AND($H$9&gt;N137,$G$9&lt;N137),180,0),IF(((-SIN($E$9/$O$2)+COS($F$9/$O$2)*SIN(N137/$O$2))/(SIN($F$9/$O$2)*COS(N137/$O$2)))&gt;1,0,IF(((-SIN($E$9/$O$2)+COS($F$9/$O$2)*SIN(N137/$O$2))/(SIN($F$9/$O$2)*COS(N137/$O$2)))&lt;-1,180,IF(((-SIN($E$9/$O$2)+COS($F$9/$O$2)*SIN(N137/$O$2))/(SIN($F$9/$O$2)*COS(N137/$O$2)))=-1,180,(IF(((-SIN($E$9/$O$2)+COS($F$9/$O$2)*SIN(N137/$O$2))/(SIN($F$9/$O$2)*COS(N137/$O$2)))=1,0,DEGREES(ACOS((-SIN($E$9/$O$2)+COS($F$9/$O$2)*SIN(N137/$O$2))/(SIN($F$9/$O$2)*COS(N137/$O$2))))))))))</f>
        <v>81.4753972842194</v>
      </c>
      <c r="P137" s="34">
        <f>IF($F$9=0,0,IF(OR(((SIN($E$9/$O$2)+COS($F$9/$O$2)*SIN(N137/$O$2))/(SIN($F$9/$O$2)*COS(N137/$O$2)))&gt;1,((SIN($E$9/$O$2)+COS($F$9/$O$2)*SIN(N137/$O$2))/(SIN($F$9/$O$2)*COS(N137/$O$2)))&lt;-1),0,IF(((SIN($E$9/$O$2)+COS($F$9/$O$2)*SIN(N137/$O$2))/(SIN($F$9/$O$2)*COS(N137/$O$2)))=1,0,DEGREES(ACOS((SIN($E$9/$O$2)+COS($F$9/$O$2)*SIN(N137/$O$2))/(SIN($F$9/$O$2)*COS(N137/$O$2)))))))</f>
        <v>0</v>
      </c>
      <c r="Q137" s="32">
        <f t="shared" si="18"/>
        <v>0.4526410960234411</v>
      </c>
      <c r="S137" s="30">
        <f t="shared" si="22"/>
        <v>60</v>
      </c>
      <c r="T137" s="34">
        <f>IF($F$10=0,IF(AND($H$10&gt;S137,$G$10&lt;S137),180,0),IF(((-SIN($E$10/$O$2)+COS($F$10/$O$2)*SIN(S137/$O$2))/(SIN($F$10/$O$2)*COS(S137/$O$2)))&gt;1,0,IF(((-SIN($E$10/$O$2)+COS($F$10/$O$2)*SIN(S137/$O$2))/(SIN($F$10/$O$2)*COS(S137/$O$2)))&lt;-1,180,IF(((-SIN($E$10/$O$2)+COS($F$10/$O$2)*SIN(S137/$O$2))/(SIN($F$10/$O$2)*COS(S137/$O$2)))=-1,180,(IF(((-SIN($E$10/$O$2)+COS($F$10/$O$2)*SIN(S137/$O$2))/(SIN($F$10/$O$2)*COS(S137/$O$2)))=1,0,DEGREES(ACOS((-SIN($E$10/$O$2)+COS($F$10/$O$2)*SIN(S137/$O$2))/(SIN($F$10/$O$2)*COS(S137/$O$2))))))))))</f>
        <v>73.84925528006687</v>
      </c>
      <c r="U137" s="36">
        <f>IF($F$10=0,0,IF(OR(((SIN($E$10/$O$2)+COS($F$10/$O$2)*SIN(S137/$O$2))/(SIN($F$10/$O$2)*COS(S137/$O$2)))&gt;1,((SIN($E$10/$O$2)+COS($F$10/$O$2)*SIN(S137/$O$2))/(SIN($F$10/$O$2)*COS(S137/$O$2)))&lt;-1),0,IF(((SIN($E$10/$O$2)+COS($F$10/$O$2)*SIN(S137/$O$2))/(SIN($F$10/$O$2)*COS(S137/$O$2)))=1,0,DEGREES(ACOS((SIN($E$10/$O$2)+COS($F$10/$O$2)*SIN(S137/$O$2))/(SIN($F$10/$O$2)*COS(S137/$O$2)))))))</f>
        <v>0</v>
      </c>
      <c r="V137" s="32">
        <f t="shared" si="19"/>
        <v>0.41027364044481596</v>
      </c>
      <c r="X137" s="30">
        <f t="shared" si="23"/>
        <v>60</v>
      </c>
      <c r="Y137" s="34">
        <f>IF($F$11=0,IF(AND($H$11&gt;X137,$G$11&lt;X137),180,0),IF(((-SIN($E$11/$O$2)+COS($F$11/$O$2)*SIN(X137/$O$2))/(SIN($F$11/$O$2)*COS(X137/$O$2)))&gt;1,0,IF(((-SIN($E$11/$O$2)+COS($F$11/$O$2)*SIN(X137/$O$2))/(SIN($F$11/$O$2)*COS(X137/$O$2)))&lt;-1,180,IF(((-SIN($E$11/$O$2)+COS($F$11/$O$2)*SIN(X137/$O$2))/(SIN($F$11/$O$2)*COS(X137/$O$2)))=-1,180,(IF(((-SIN($E$11/$O$2)+COS($F$11/$O$2)*SIN(X137/$O$2))/(SIN($F$11/$O$2)*COS(X137/$O$2)))=1,0,DEGREES(ACOS((-SIN($E$11/$O$2)+COS($F$11/$O$2)*SIN(X137/$O$2))/(SIN($F$11/$O$2)*COS(X137/$O$2))))))))))</f>
        <v>63.92771787300937</v>
      </c>
      <c r="Z137" s="36">
        <f>IF($F$11=0,0,IF(OR(((SIN($E$11/$O$2)+COS($F$11/$O$2)*SIN(X137/$O$2))/(SIN($F$11/$O$2)*COS(X137/$O$2)))&gt;1,((SIN($E$11/$O$2)+COS($F$11/$O$2)*SIN(X137/$O$2))/(SIN($F$11/$O$2)*COS(X137/$O$2)))&lt;-1),0,IF(((SIN($E$11/$O$2)+COS($F$11/$O$2)*SIN(X137/$O$2))/(SIN($F$11/$O$2)*COS(X137/$O$2)))=1,0,DEGREES(ACOS((SIN($E$11/$O$2)+COS($F$11/$O$2)*SIN(X137/$O$2))/(SIN($F$11/$O$2)*COS(X137/$O$2)))))))</f>
        <v>0</v>
      </c>
      <c r="AA137" s="32">
        <f t="shared" si="20"/>
        <v>0.3551539881833854</v>
      </c>
    </row>
    <row r="138" spans="14:27" ht="12.75">
      <c r="N138" s="30">
        <f t="shared" si="21"/>
        <v>60.5</v>
      </c>
      <c r="O138" s="34">
        <f>IF($F$9=0,IF(AND($H$9&gt;N138,$G$9&lt;N138),180,0),IF(((-SIN($E$9/$O$2)+COS($F$9/$O$2)*SIN(N138/$O$2))/(SIN($F$9/$O$2)*COS(N138/$O$2)))&gt;1,0,IF(((-SIN($E$9/$O$2)+COS($F$9/$O$2)*SIN(N138/$O$2))/(SIN($F$9/$O$2)*COS(N138/$O$2)))&lt;-1,180,IF(((-SIN($E$9/$O$2)+COS($F$9/$O$2)*SIN(N138/$O$2))/(SIN($F$9/$O$2)*COS(N138/$O$2)))=-1,180,(IF(((-SIN($E$9/$O$2)+COS($F$9/$O$2)*SIN(N138/$O$2))/(SIN($F$9/$O$2)*COS(N138/$O$2)))=1,0,DEGREES(ACOS((-SIN($E$9/$O$2)+COS($F$9/$O$2)*SIN(N138/$O$2))/(SIN($F$9/$O$2)*COS(N138/$O$2))))))))))</f>
        <v>81.04887181958966</v>
      </c>
      <c r="P138" s="34">
        <f>IF($F$9=0,0,IF(OR(((SIN($E$9/$O$2)+COS($F$9/$O$2)*SIN(N138/$O$2))/(SIN($F$9/$O$2)*COS(N138/$O$2)))&gt;1,((SIN($E$9/$O$2)+COS($F$9/$O$2)*SIN(N138/$O$2))/(SIN($F$9/$O$2)*COS(N138/$O$2)))&lt;-1),0,IF(((SIN($E$9/$O$2)+COS($F$9/$O$2)*SIN(N138/$O$2))/(SIN($F$9/$O$2)*COS(N138/$O$2)))=1,0,DEGREES(ACOS((SIN($E$9/$O$2)+COS($F$9/$O$2)*SIN(N138/$O$2))/(SIN($F$9/$O$2)*COS(N138/$O$2)))))))</f>
        <v>0</v>
      </c>
      <c r="Q138" s="32">
        <f t="shared" si="18"/>
        <v>0.4502715101088315</v>
      </c>
      <c r="S138" s="30">
        <f t="shared" si="22"/>
        <v>60.5</v>
      </c>
      <c r="T138" s="34">
        <f>IF($F$10=0,IF(AND($H$10&gt;S138,$G$10&lt;S138),180,0),IF(((-SIN($E$10/$O$2)+COS($F$10/$O$2)*SIN(S138/$O$2))/(SIN($F$10/$O$2)*COS(S138/$O$2)))&gt;1,0,IF(((-SIN($E$10/$O$2)+COS($F$10/$O$2)*SIN(S138/$O$2))/(SIN($F$10/$O$2)*COS(S138/$O$2)))&lt;-1,180,IF(((-SIN($E$10/$O$2)+COS($F$10/$O$2)*SIN(S138/$O$2))/(SIN($F$10/$O$2)*COS(S138/$O$2)))=-1,180,(IF(((-SIN($E$10/$O$2)+COS($F$10/$O$2)*SIN(S138/$O$2))/(SIN($F$10/$O$2)*COS(S138/$O$2)))=1,0,DEGREES(ACOS((-SIN($E$10/$O$2)+COS($F$10/$O$2)*SIN(S138/$O$2))/(SIN($F$10/$O$2)*COS(S138/$O$2))))))))))</f>
        <v>73.29031319756251</v>
      </c>
      <c r="U138" s="36">
        <f>IF($F$10=0,0,IF(OR(((SIN($E$10/$O$2)+COS($F$10/$O$2)*SIN(S138/$O$2))/(SIN($F$10/$O$2)*COS(S138/$O$2)))&gt;1,((SIN($E$10/$O$2)+COS($F$10/$O$2)*SIN(S138/$O$2))/(SIN($F$10/$O$2)*COS(S138/$O$2)))&lt;-1),0,IF(((SIN($E$10/$O$2)+COS($F$10/$O$2)*SIN(S138/$O$2))/(SIN($F$10/$O$2)*COS(S138/$O$2)))=1,0,DEGREES(ACOS((SIN($E$10/$O$2)+COS($F$10/$O$2)*SIN(S138/$O$2))/(SIN($F$10/$O$2)*COS(S138/$O$2)))))))</f>
        <v>0</v>
      </c>
      <c r="V138" s="32">
        <f t="shared" si="19"/>
        <v>0.40716840665312504</v>
      </c>
      <c r="X138" s="30">
        <f t="shared" si="23"/>
        <v>60.5</v>
      </c>
      <c r="Y138" s="34">
        <f>IF($F$11=0,IF(AND($H$11&gt;X138,$G$11&lt;X138),180,0),IF(((-SIN($E$11/$O$2)+COS($F$11/$O$2)*SIN(X138/$O$2))/(SIN($F$11/$O$2)*COS(X138/$O$2)))&gt;1,0,IF(((-SIN($E$11/$O$2)+COS($F$11/$O$2)*SIN(X138/$O$2))/(SIN($F$11/$O$2)*COS(X138/$O$2)))&lt;-1,180,IF(((-SIN($E$11/$O$2)+COS($F$11/$O$2)*SIN(X138/$O$2))/(SIN($F$11/$O$2)*COS(X138/$O$2)))=-1,180,(IF(((-SIN($E$11/$O$2)+COS($F$11/$O$2)*SIN(X138/$O$2))/(SIN($F$11/$O$2)*COS(X138/$O$2)))=1,0,DEGREES(ACOS((-SIN($E$11/$O$2)+COS($F$11/$O$2)*SIN(X138/$O$2))/(SIN($F$11/$O$2)*COS(X138/$O$2))))))))))</f>
        <v>63.1700518625426</v>
      </c>
      <c r="Z138" s="36">
        <f>IF($F$11=0,0,IF(OR(((SIN($E$11/$O$2)+COS($F$11/$O$2)*SIN(X138/$O$2))/(SIN($F$11/$O$2)*COS(X138/$O$2)))&gt;1,((SIN($E$11/$O$2)+COS($F$11/$O$2)*SIN(X138/$O$2))/(SIN($F$11/$O$2)*COS(X138/$O$2)))&lt;-1),0,IF(((SIN($E$11/$O$2)+COS($F$11/$O$2)*SIN(X138/$O$2))/(SIN($F$11/$O$2)*COS(X138/$O$2)))=1,0,DEGREES(ACOS((SIN($E$11/$O$2)+COS($F$11/$O$2)*SIN(X138/$O$2))/(SIN($F$11/$O$2)*COS(X138/$O$2)))))))</f>
        <v>0</v>
      </c>
      <c r="AA138" s="32">
        <f t="shared" si="20"/>
        <v>0.3509447325696811</v>
      </c>
    </row>
    <row r="139" spans="14:27" ht="12.75">
      <c r="N139" s="30">
        <f t="shared" si="21"/>
        <v>61</v>
      </c>
      <c r="O139" s="34">
        <f>IF($F$9=0,IF(AND($H$9&gt;N139,$G$9&lt;N139),180,0),IF(((-SIN($E$9/$O$2)+COS($F$9/$O$2)*SIN(N139/$O$2))/(SIN($F$9/$O$2)*COS(N139/$O$2)))&gt;1,0,IF(((-SIN($E$9/$O$2)+COS($F$9/$O$2)*SIN(N139/$O$2))/(SIN($F$9/$O$2)*COS(N139/$O$2)))&lt;-1,180,IF(((-SIN($E$9/$O$2)+COS($F$9/$O$2)*SIN(N139/$O$2))/(SIN($F$9/$O$2)*COS(N139/$O$2)))=-1,180,(IF(((-SIN($E$9/$O$2)+COS($F$9/$O$2)*SIN(N139/$O$2))/(SIN($F$9/$O$2)*COS(N139/$O$2)))=1,0,DEGREES(ACOS((-SIN($E$9/$O$2)+COS($F$9/$O$2)*SIN(N139/$O$2))/(SIN($F$9/$O$2)*COS(N139/$O$2))))))))))</f>
        <v>80.61234241460811</v>
      </c>
      <c r="P139" s="34">
        <f>IF($F$9=0,0,IF(OR(((SIN($E$9/$O$2)+COS($F$9/$O$2)*SIN(N139/$O$2))/(SIN($F$9/$O$2)*COS(N139/$O$2)))&gt;1,((SIN($E$9/$O$2)+COS($F$9/$O$2)*SIN(N139/$O$2))/(SIN($F$9/$O$2)*COS(N139/$O$2)))&lt;-1),0,IF(((SIN($E$9/$O$2)+COS($F$9/$O$2)*SIN(N139/$O$2))/(SIN($F$9/$O$2)*COS(N139/$O$2)))=1,0,DEGREES(ACOS((SIN($E$9/$O$2)+COS($F$9/$O$2)*SIN(N139/$O$2))/(SIN($F$9/$O$2)*COS(N139/$O$2)))))))</f>
        <v>0</v>
      </c>
      <c r="Q139" s="32">
        <f t="shared" si="18"/>
        <v>0.4478463467478228</v>
      </c>
      <c r="S139" s="30">
        <f t="shared" si="22"/>
        <v>61</v>
      </c>
      <c r="T139" s="34">
        <f>IF($F$10=0,IF(AND($H$10&gt;S139,$G$10&lt;S139),180,0),IF(((-SIN($E$10/$O$2)+COS($F$10/$O$2)*SIN(S139/$O$2))/(SIN($F$10/$O$2)*COS(S139/$O$2)))&gt;1,0,IF(((-SIN($E$10/$O$2)+COS($F$10/$O$2)*SIN(S139/$O$2))/(SIN($F$10/$O$2)*COS(S139/$O$2)))&lt;-1,180,IF(((-SIN($E$10/$O$2)+COS($F$10/$O$2)*SIN(S139/$O$2))/(SIN($F$10/$O$2)*COS(S139/$O$2)))=-1,180,(IF(((-SIN($E$10/$O$2)+COS($F$10/$O$2)*SIN(S139/$O$2))/(SIN($F$10/$O$2)*COS(S139/$O$2)))=1,0,DEGREES(ACOS((-SIN($E$10/$O$2)+COS($F$10/$O$2)*SIN(S139/$O$2))/(SIN($F$10/$O$2)*COS(S139/$O$2))))))))))</f>
        <v>72.7155394186702</v>
      </c>
      <c r="U139" s="36">
        <f>IF($F$10=0,0,IF(OR(((SIN($E$10/$O$2)+COS($F$10/$O$2)*SIN(S139/$O$2))/(SIN($F$10/$O$2)*COS(S139/$O$2)))&gt;1,((SIN($E$10/$O$2)+COS($F$10/$O$2)*SIN(S139/$O$2))/(SIN($F$10/$O$2)*COS(S139/$O$2)))&lt;-1),0,IF(((SIN($E$10/$O$2)+COS($F$10/$O$2)*SIN(S139/$O$2))/(SIN($F$10/$O$2)*COS(S139/$O$2)))=1,0,DEGREES(ACOS((SIN($E$10/$O$2)+COS($F$10/$O$2)*SIN(S139/$O$2))/(SIN($F$10/$O$2)*COS(S139/$O$2)))))))</f>
        <v>0</v>
      </c>
      <c r="V139" s="32">
        <f t="shared" si="19"/>
        <v>0.40397521899261224</v>
      </c>
      <c r="X139" s="30">
        <f t="shared" si="23"/>
        <v>61</v>
      </c>
      <c r="Y139" s="34">
        <f>IF($F$11=0,IF(AND($H$11&gt;X139,$G$11&lt;X139),180,0),IF(((-SIN($E$11/$O$2)+COS($F$11/$O$2)*SIN(X139/$O$2))/(SIN($F$11/$O$2)*COS(X139/$O$2)))&gt;1,0,IF(((-SIN($E$11/$O$2)+COS($F$11/$O$2)*SIN(X139/$O$2))/(SIN($F$11/$O$2)*COS(X139/$O$2)))&lt;-1,180,IF(((-SIN($E$11/$O$2)+COS($F$11/$O$2)*SIN(X139/$O$2))/(SIN($F$11/$O$2)*COS(X139/$O$2)))=-1,180,(IF(((-SIN($E$11/$O$2)+COS($F$11/$O$2)*SIN(X139/$O$2))/(SIN($F$11/$O$2)*COS(X139/$O$2)))=1,0,DEGREES(ACOS((-SIN($E$11/$O$2)+COS($F$11/$O$2)*SIN(X139/$O$2))/(SIN($F$11/$O$2)*COS(X139/$O$2))))))))))</f>
        <v>62.38614551127578</v>
      </c>
      <c r="Z139" s="36">
        <f>IF($F$11=0,0,IF(OR(((SIN($E$11/$O$2)+COS($F$11/$O$2)*SIN(X139/$O$2))/(SIN($F$11/$O$2)*COS(X139/$O$2)))&gt;1,((SIN($E$11/$O$2)+COS($F$11/$O$2)*SIN(X139/$O$2))/(SIN($F$11/$O$2)*COS(X139/$O$2)))&lt;-1),0,IF(((SIN($E$11/$O$2)+COS($F$11/$O$2)*SIN(X139/$O$2))/(SIN($F$11/$O$2)*COS(X139/$O$2)))=1,0,DEGREES(ACOS((SIN($E$11/$O$2)+COS($F$11/$O$2)*SIN(X139/$O$2))/(SIN($F$11/$O$2)*COS(X139/$O$2)))))))</f>
        <v>0</v>
      </c>
      <c r="AA139" s="32">
        <f t="shared" si="20"/>
        <v>0.34658969728486544</v>
      </c>
    </row>
    <row r="140" spans="14:27" ht="12.75">
      <c r="N140" s="30">
        <f t="shared" si="21"/>
        <v>61.5</v>
      </c>
      <c r="O140" s="34">
        <f>IF($F$9=0,IF(AND($H$9&gt;N140,$G$9&lt;N140),180,0),IF(((-SIN($E$9/$O$2)+COS($F$9/$O$2)*SIN(N140/$O$2))/(SIN($F$9/$O$2)*COS(N140/$O$2)))&gt;1,0,IF(((-SIN($E$9/$O$2)+COS($F$9/$O$2)*SIN(N140/$O$2))/(SIN($F$9/$O$2)*COS(N140/$O$2)))&lt;-1,180,IF(((-SIN($E$9/$O$2)+COS($F$9/$O$2)*SIN(N140/$O$2))/(SIN($F$9/$O$2)*COS(N140/$O$2)))=-1,180,(IF(((-SIN($E$9/$O$2)+COS($F$9/$O$2)*SIN(N140/$O$2))/(SIN($F$9/$O$2)*COS(N140/$O$2)))=1,0,DEGREES(ACOS((-SIN($E$9/$O$2)+COS($F$9/$O$2)*SIN(N140/$O$2))/(SIN($F$9/$O$2)*COS(N140/$O$2))))))))))</f>
        <v>80.16522294648838</v>
      </c>
      <c r="P140" s="34">
        <f>IF($F$9=0,0,IF(OR(((SIN($E$9/$O$2)+COS($F$9/$O$2)*SIN(N140/$O$2))/(SIN($F$9/$O$2)*COS(N140/$O$2)))&gt;1,((SIN($E$9/$O$2)+COS($F$9/$O$2)*SIN(N140/$O$2))/(SIN($F$9/$O$2)*COS(N140/$O$2)))&lt;-1),0,IF(((SIN($E$9/$O$2)+COS($F$9/$O$2)*SIN(N140/$O$2))/(SIN($F$9/$O$2)*COS(N140/$O$2)))=1,0,DEGREES(ACOS((SIN($E$9/$O$2)+COS($F$9/$O$2)*SIN(N140/$O$2))/(SIN($F$9/$O$2)*COS(N140/$O$2)))))))</f>
        <v>0</v>
      </c>
      <c r="Q140" s="32">
        <f t="shared" si="18"/>
        <v>0.44536234970271327</v>
      </c>
      <c r="S140" s="30">
        <f t="shared" si="22"/>
        <v>61.5</v>
      </c>
      <c r="T140" s="34">
        <f>IF($F$10=0,IF(AND($H$10&gt;S140,$G$10&lt;S140),180,0),IF(((-SIN($E$10/$O$2)+COS($F$10/$O$2)*SIN(S140/$O$2))/(SIN($F$10/$O$2)*COS(S140/$O$2)))&gt;1,0,IF(((-SIN($E$10/$O$2)+COS($F$10/$O$2)*SIN(S140/$O$2))/(SIN($F$10/$O$2)*COS(S140/$O$2)))&lt;-1,180,IF(((-SIN($E$10/$O$2)+COS($F$10/$O$2)*SIN(S140/$O$2))/(SIN($F$10/$O$2)*COS(S140/$O$2)))=-1,180,(IF(((-SIN($E$10/$O$2)+COS($F$10/$O$2)*SIN(S140/$O$2))/(SIN($F$10/$O$2)*COS(S140/$O$2)))=1,0,DEGREES(ACOS((-SIN($E$10/$O$2)+COS($F$10/$O$2)*SIN(S140/$O$2))/(SIN($F$10/$O$2)*COS(S140/$O$2))))))))))</f>
        <v>72.1239578307421</v>
      </c>
      <c r="U140" s="36">
        <f>IF($F$10=0,0,IF(OR(((SIN($E$10/$O$2)+COS($F$10/$O$2)*SIN(S140/$O$2))/(SIN($F$10/$O$2)*COS(S140/$O$2)))&gt;1,((SIN($E$10/$O$2)+COS($F$10/$O$2)*SIN(S140/$O$2))/(SIN($F$10/$O$2)*COS(S140/$O$2)))&lt;-1),0,IF(((SIN($E$10/$O$2)+COS($F$10/$O$2)*SIN(S140/$O$2))/(SIN($F$10/$O$2)*COS(S140/$O$2)))=1,0,DEGREES(ACOS((SIN($E$10/$O$2)+COS($F$10/$O$2)*SIN(S140/$O$2))/(SIN($F$10/$O$2)*COS(S140/$O$2)))))))</f>
        <v>0</v>
      </c>
      <c r="V140" s="32">
        <f t="shared" si="19"/>
        <v>0.4006886546152339</v>
      </c>
      <c r="X140" s="30">
        <f t="shared" si="23"/>
        <v>61.5</v>
      </c>
      <c r="Y140" s="34">
        <f>IF($F$11=0,IF(AND($H$11&gt;X140,$G$11&lt;X140),180,0),IF(((-SIN($E$11/$O$2)+COS($F$11/$O$2)*SIN(X140/$O$2))/(SIN($F$11/$O$2)*COS(X140/$O$2)))&gt;1,0,IF(((-SIN($E$11/$O$2)+COS($F$11/$O$2)*SIN(X140/$O$2))/(SIN($F$11/$O$2)*COS(X140/$O$2)))&lt;-1,180,IF(((-SIN($E$11/$O$2)+COS($F$11/$O$2)*SIN(X140/$O$2))/(SIN($F$11/$O$2)*COS(X140/$O$2)))=-1,180,(IF(((-SIN($E$11/$O$2)+COS($F$11/$O$2)*SIN(X140/$O$2))/(SIN($F$11/$O$2)*COS(X140/$O$2)))=1,0,DEGREES(ACOS((-SIN($E$11/$O$2)+COS($F$11/$O$2)*SIN(X140/$O$2))/(SIN($F$11/$O$2)*COS(X140/$O$2))))))))))</f>
        <v>61.57414678293014</v>
      </c>
      <c r="Z140" s="36">
        <f>IF($F$11=0,0,IF(OR(((SIN($E$11/$O$2)+COS($F$11/$O$2)*SIN(X140/$O$2))/(SIN($F$11/$O$2)*COS(X140/$O$2)))&gt;1,((SIN($E$11/$O$2)+COS($F$11/$O$2)*SIN(X140/$O$2))/(SIN($F$11/$O$2)*COS(X140/$O$2)))&lt;-1),0,IF(((SIN($E$11/$O$2)+COS($F$11/$O$2)*SIN(X140/$O$2))/(SIN($F$11/$O$2)*COS(X140/$O$2)))=1,0,DEGREES(ACOS((SIN($E$11/$O$2)+COS($F$11/$O$2)*SIN(X140/$O$2))/(SIN($F$11/$O$2)*COS(X140/$O$2)))))))</f>
        <v>0</v>
      </c>
      <c r="AA140" s="32">
        <f t="shared" si="20"/>
        <v>0.3420785932385008</v>
      </c>
    </row>
    <row r="141" spans="14:27" ht="12.75">
      <c r="N141" s="30">
        <f t="shared" si="21"/>
        <v>62</v>
      </c>
      <c r="O141" s="34">
        <f>IF($F$9=0,IF(AND($H$9&gt;N141,$G$9&lt;N141),180,0),IF(((-SIN($E$9/$O$2)+COS($F$9/$O$2)*SIN(N141/$O$2))/(SIN($F$9/$O$2)*COS(N141/$O$2)))&gt;1,0,IF(((-SIN($E$9/$O$2)+COS($F$9/$O$2)*SIN(N141/$O$2))/(SIN($F$9/$O$2)*COS(N141/$O$2)))&lt;-1,180,IF(((-SIN($E$9/$O$2)+COS($F$9/$O$2)*SIN(N141/$O$2))/(SIN($F$9/$O$2)*COS(N141/$O$2)))=-1,180,(IF(((-SIN($E$9/$O$2)+COS($F$9/$O$2)*SIN(N141/$O$2))/(SIN($F$9/$O$2)*COS(N141/$O$2)))=1,0,DEGREES(ACOS((-SIN($E$9/$O$2)+COS($F$9/$O$2)*SIN(N141/$O$2))/(SIN($F$9/$O$2)*COS(N141/$O$2))))))))))</f>
        <v>79.70688259679868</v>
      </c>
      <c r="P141" s="34">
        <f>IF($F$9=0,0,IF(OR(((SIN($E$9/$O$2)+COS($F$9/$O$2)*SIN(N141/$O$2))/(SIN($F$9/$O$2)*COS(N141/$O$2)))&gt;1,((SIN($E$9/$O$2)+COS($F$9/$O$2)*SIN(N141/$O$2))/(SIN($F$9/$O$2)*COS(N141/$O$2)))&lt;-1),0,IF(((SIN($E$9/$O$2)+COS($F$9/$O$2)*SIN(N141/$O$2))/(SIN($F$9/$O$2)*COS(N141/$O$2)))=1,0,DEGREES(ACOS((SIN($E$9/$O$2)+COS($F$9/$O$2)*SIN(N141/$O$2))/(SIN($F$9/$O$2)*COS(N141/$O$2)))))))</f>
        <v>0</v>
      </c>
      <c r="Q141" s="32">
        <f t="shared" si="18"/>
        <v>0.4428160144266593</v>
      </c>
      <c r="S141" s="30">
        <f t="shared" si="22"/>
        <v>62</v>
      </c>
      <c r="T141" s="34">
        <f>IF($F$10=0,IF(AND($H$10&gt;S141,$G$10&lt;S141),180,0),IF(((-SIN($E$10/$O$2)+COS($F$10/$O$2)*SIN(S141/$O$2))/(SIN($F$10/$O$2)*COS(S141/$O$2)))&gt;1,0,IF(((-SIN($E$10/$O$2)+COS($F$10/$O$2)*SIN(S141/$O$2))/(SIN($F$10/$O$2)*COS(S141/$O$2)))&lt;-1,180,IF(((-SIN($E$10/$O$2)+COS($F$10/$O$2)*SIN(S141/$O$2))/(SIN($F$10/$O$2)*COS(S141/$O$2)))=-1,180,(IF(((-SIN($E$10/$O$2)+COS($F$10/$O$2)*SIN(S141/$O$2))/(SIN($F$10/$O$2)*COS(S141/$O$2)))=1,0,DEGREES(ACOS((-SIN($E$10/$O$2)+COS($F$10/$O$2)*SIN(S141/$O$2))/(SIN($F$10/$O$2)*COS(S141/$O$2))))))))))</f>
        <v>71.51451006325614</v>
      </c>
      <c r="U141" s="36">
        <f>IF($F$10=0,0,IF(OR(((SIN($E$10/$O$2)+COS($F$10/$O$2)*SIN(S141/$O$2))/(SIN($F$10/$O$2)*COS(S141/$O$2)))&gt;1,((SIN($E$10/$O$2)+COS($F$10/$O$2)*SIN(S141/$O$2))/(SIN($F$10/$O$2)*COS(S141/$O$2)))&lt;-1),0,IF(((SIN($E$10/$O$2)+COS($F$10/$O$2)*SIN(S141/$O$2))/(SIN($F$10/$O$2)*COS(S141/$O$2)))=1,0,DEGREES(ACOS((SIN($E$10/$O$2)+COS($F$10/$O$2)*SIN(S141/$O$2))/(SIN($F$10/$O$2)*COS(S141/$O$2)))))))</f>
        <v>0</v>
      </c>
      <c r="V141" s="32">
        <f t="shared" si="19"/>
        <v>0.39730283368475633</v>
      </c>
      <c r="X141" s="30">
        <f t="shared" si="23"/>
        <v>62</v>
      </c>
      <c r="Y141" s="34">
        <f>IF($F$11=0,IF(AND($H$11&gt;X141,$G$11&lt;X141),180,0),IF(((-SIN($E$11/$O$2)+COS($F$11/$O$2)*SIN(X141/$O$2))/(SIN($F$11/$O$2)*COS(X141/$O$2)))&gt;1,0,IF(((-SIN($E$11/$O$2)+COS($F$11/$O$2)*SIN(X141/$O$2))/(SIN($F$11/$O$2)*COS(X141/$O$2)))&lt;-1,180,IF(((-SIN($E$11/$O$2)+COS($F$11/$O$2)*SIN(X141/$O$2))/(SIN($F$11/$O$2)*COS(X141/$O$2)))=-1,180,(IF(((-SIN($E$11/$O$2)+COS($F$11/$O$2)*SIN(X141/$O$2))/(SIN($F$11/$O$2)*COS(X141/$O$2)))=1,0,DEGREES(ACOS((-SIN($E$11/$O$2)+COS($F$11/$O$2)*SIN(X141/$O$2))/(SIN($F$11/$O$2)*COS(X141/$O$2))))))))))</f>
        <v>60.73201283593204</v>
      </c>
      <c r="Z141" s="36">
        <f>IF($F$11=0,0,IF(OR(((SIN($E$11/$O$2)+COS($F$11/$O$2)*SIN(X141/$O$2))/(SIN($F$11/$O$2)*COS(X141/$O$2)))&gt;1,((SIN($E$11/$O$2)+COS($F$11/$O$2)*SIN(X141/$O$2))/(SIN($F$11/$O$2)*COS(X141/$O$2)))&lt;-1),0,IF(((SIN($E$11/$O$2)+COS($F$11/$O$2)*SIN(X141/$O$2))/(SIN($F$11/$O$2)*COS(X141/$O$2)))=1,0,DEGREES(ACOS((SIN($E$11/$O$2)+COS($F$11/$O$2)*SIN(X141/$O$2))/(SIN($F$11/$O$2)*COS(X141/$O$2)))))))</f>
        <v>0</v>
      </c>
      <c r="AA141" s="32">
        <f t="shared" si="20"/>
        <v>0.3374000713107336</v>
      </c>
    </row>
    <row r="142" spans="14:27" ht="12.75">
      <c r="N142" s="30">
        <f t="shared" si="21"/>
        <v>62.5</v>
      </c>
      <c r="O142" s="34">
        <f>IF($F$9=0,IF(AND($H$9&gt;N142,$G$9&lt;N142),180,0),IF(((-SIN($E$9/$O$2)+COS($F$9/$O$2)*SIN(N142/$O$2))/(SIN($F$9/$O$2)*COS(N142/$O$2)))&gt;1,0,IF(((-SIN($E$9/$O$2)+COS($F$9/$O$2)*SIN(N142/$O$2))/(SIN($F$9/$O$2)*COS(N142/$O$2)))&lt;-1,180,IF(((-SIN($E$9/$O$2)+COS($F$9/$O$2)*SIN(N142/$O$2))/(SIN($F$9/$O$2)*COS(N142/$O$2)))=-1,180,(IF(((-SIN($E$9/$O$2)+COS($F$9/$O$2)*SIN(N142/$O$2))/(SIN($F$9/$O$2)*COS(N142/$O$2)))=1,0,DEGREES(ACOS((-SIN($E$9/$O$2)+COS($F$9/$O$2)*SIN(N142/$O$2))/(SIN($F$9/$O$2)*COS(N142/$O$2))))))))))</f>
        <v>79.23664135841295</v>
      </c>
      <c r="P142" s="34">
        <f>IF($F$9=0,0,IF(OR(((SIN($E$9/$O$2)+COS($F$9/$O$2)*SIN(N142/$O$2))/(SIN($F$9/$O$2)*COS(N142/$O$2)))&gt;1,((SIN($E$9/$O$2)+COS($F$9/$O$2)*SIN(N142/$O$2))/(SIN($F$9/$O$2)*COS(N142/$O$2)))&lt;-1),0,IF(((SIN($E$9/$O$2)+COS($F$9/$O$2)*SIN(N142/$O$2))/(SIN($F$9/$O$2)*COS(N142/$O$2)))=1,0,DEGREES(ACOS((SIN($E$9/$O$2)+COS($F$9/$O$2)*SIN(N142/$O$2))/(SIN($F$9/$O$2)*COS(N142/$O$2)))))))</f>
        <v>0</v>
      </c>
      <c r="Q142" s="32">
        <f t="shared" si="18"/>
        <v>0.4402035631022942</v>
      </c>
      <c r="S142" s="30">
        <f t="shared" si="22"/>
        <v>62.5</v>
      </c>
      <c r="T142" s="34">
        <f>IF($F$10=0,IF(AND($H$10&gt;S142,$G$10&lt;S142),180,0),IF(((-SIN($E$10/$O$2)+COS($F$10/$O$2)*SIN(S142/$O$2))/(SIN($F$10/$O$2)*COS(S142/$O$2)))&gt;1,0,IF(((-SIN($E$10/$O$2)+COS($F$10/$O$2)*SIN(S142/$O$2))/(SIN($F$10/$O$2)*COS(S142/$O$2)))&lt;-1,180,IF(((-SIN($E$10/$O$2)+COS($F$10/$O$2)*SIN(S142/$O$2))/(SIN($F$10/$O$2)*COS(S142/$O$2)))=-1,180,(IF(((-SIN($E$10/$O$2)+COS($F$10/$O$2)*SIN(S142/$O$2))/(SIN($F$10/$O$2)*COS(S142/$O$2)))=1,0,DEGREES(ACOS((-SIN($E$10/$O$2)+COS($F$10/$O$2)*SIN(S142/$O$2))/(SIN($F$10/$O$2)*COS(S142/$O$2))))))))))</f>
        <v>70.88604619830447</v>
      </c>
      <c r="U142" s="36">
        <f>IF($F$10=0,0,IF(OR(((SIN($E$10/$O$2)+COS($F$10/$O$2)*SIN(S142/$O$2))/(SIN($F$10/$O$2)*COS(S142/$O$2)))&gt;1,((SIN($E$10/$O$2)+COS($F$10/$O$2)*SIN(S142/$O$2))/(SIN($F$10/$O$2)*COS(S142/$O$2)))&lt;-1),0,IF(((SIN($E$10/$O$2)+COS($F$10/$O$2)*SIN(S142/$O$2))/(SIN($F$10/$O$2)*COS(S142/$O$2)))=1,0,DEGREES(ACOS((SIN($E$10/$O$2)+COS($F$10/$O$2)*SIN(S142/$O$2))/(SIN($F$10/$O$2)*COS(S142/$O$2)))))))</f>
        <v>0</v>
      </c>
      <c r="V142" s="32">
        <f t="shared" si="19"/>
        <v>0.3938113677683582</v>
      </c>
      <c r="X142" s="30">
        <f t="shared" si="23"/>
        <v>62.5</v>
      </c>
      <c r="Y142" s="34">
        <f>IF($F$11=0,IF(AND($H$11&gt;X142,$G$11&lt;X142),180,0),IF(((-SIN($E$11/$O$2)+COS($F$11/$O$2)*SIN(X142/$O$2))/(SIN($F$11/$O$2)*COS(X142/$O$2)))&gt;1,0,IF(((-SIN($E$11/$O$2)+COS($F$11/$O$2)*SIN(X142/$O$2))/(SIN($F$11/$O$2)*COS(X142/$O$2)))&lt;-1,180,IF(((-SIN($E$11/$O$2)+COS($F$11/$O$2)*SIN(X142/$O$2))/(SIN($F$11/$O$2)*COS(X142/$O$2)))=-1,180,(IF(((-SIN($E$11/$O$2)+COS($F$11/$O$2)*SIN(X142/$O$2))/(SIN($F$11/$O$2)*COS(X142/$O$2)))=1,0,DEGREES(ACOS((-SIN($E$11/$O$2)+COS($F$11/$O$2)*SIN(X142/$O$2))/(SIN($F$11/$O$2)*COS(X142/$O$2))))))))))</f>
        <v>59.857482558077464</v>
      </c>
      <c r="Z142" s="36">
        <f>IF($F$11=0,0,IF(OR(((SIN($E$11/$O$2)+COS($F$11/$O$2)*SIN(X142/$O$2))/(SIN($F$11/$O$2)*COS(X142/$O$2)))&gt;1,((SIN($E$11/$O$2)+COS($F$11/$O$2)*SIN(X142/$O$2))/(SIN($F$11/$O$2)*COS(X142/$O$2)))&lt;-1),0,IF(((SIN($E$11/$O$2)+COS($F$11/$O$2)*SIN(X142/$O$2))/(SIN($F$11/$O$2)*COS(X142/$O$2)))=1,0,DEGREES(ACOS((SIN($E$11/$O$2)+COS($F$11/$O$2)*SIN(X142/$O$2))/(SIN($F$11/$O$2)*COS(X142/$O$2)))))))</f>
        <v>0</v>
      </c>
      <c r="AA142" s="32">
        <f t="shared" si="20"/>
        <v>0.33254156976709703</v>
      </c>
    </row>
    <row r="143" spans="14:27" ht="12.75">
      <c r="N143" s="30">
        <f t="shared" si="21"/>
        <v>63</v>
      </c>
      <c r="O143" s="34">
        <f>IF($F$9=0,IF(AND($H$9&gt;N143,$G$9&lt;N143),180,0),IF(((-SIN($E$9/$O$2)+COS($F$9/$O$2)*SIN(N143/$O$2))/(SIN($F$9/$O$2)*COS(N143/$O$2)))&gt;1,0,IF(((-SIN($E$9/$O$2)+COS($F$9/$O$2)*SIN(N143/$O$2))/(SIN($F$9/$O$2)*COS(N143/$O$2)))&lt;-1,180,IF(((-SIN($E$9/$O$2)+COS($F$9/$O$2)*SIN(N143/$O$2))/(SIN($F$9/$O$2)*COS(N143/$O$2)))=-1,180,(IF(((-SIN($E$9/$O$2)+COS($F$9/$O$2)*SIN(N143/$O$2))/(SIN($F$9/$O$2)*COS(N143/$O$2)))=1,0,DEGREES(ACOS((-SIN($E$9/$O$2)+COS($F$9/$O$2)*SIN(N143/$O$2))/(SIN($F$9/$O$2)*COS(N143/$O$2))))))))))</f>
        <v>78.75376498034336</v>
      </c>
      <c r="P143" s="34">
        <f>IF($F$9=0,0,IF(OR(((SIN($E$9/$O$2)+COS($F$9/$O$2)*SIN(N143/$O$2))/(SIN($F$9/$O$2)*COS(N143/$O$2)))&gt;1,((SIN($E$9/$O$2)+COS($F$9/$O$2)*SIN(N143/$O$2))/(SIN($F$9/$O$2)*COS(N143/$O$2)))&lt;-1),0,IF(((SIN($E$9/$O$2)+COS($F$9/$O$2)*SIN(N143/$O$2))/(SIN($F$9/$O$2)*COS(N143/$O$2)))=1,0,DEGREES(ACOS((SIN($E$9/$O$2)+COS($F$9/$O$2)*SIN(N143/$O$2))/(SIN($F$9/$O$2)*COS(N143/$O$2)))))))</f>
        <v>0</v>
      </c>
      <c r="Q143" s="32">
        <f t="shared" si="18"/>
        <v>0.4375209165574631</v>
      </c>
      <c r="S143" s="30">
        <f t="shared" si="22"/>
        <v>63</v>
      </c>
      <c r="T143" s="34">
        <f>IF($F$10=0,IF(AND($H$10&gt;S143,$G$10&lt;S143),180,0),IF(((-SIN($E$10/$O$2)+COS($F$10/$O$2)*SIN(S143/$O$2))/(SIN($F$10/$O$2)*COS(S143/$O$2)))&gt;1,0,IF(((-SIN($E$10/$O$2)+COS($F$10/$O$2)*SIN(S143/$O$2))/(SIN($F$10/$O$2)*COS(S143/$O$2)))&lt;-1,180,IF(((-SIN($E$10/$O$2)+COS($F$10/$O$2)*SIN(S143/$O$2))/(SIN($F$10/$O$2)*COS(S143/$O$2)))=-1,180,(IF(((-SIN($E$10/$O$2)+COS($F$10/$O$2)*SIN(S143/$O$2))/(SIN($F$10/$O$2)*COS(S143/$O$2)))=1,0,DEGREES(ACOS((-SIN($E$10/$O$2)+COS($F$10/$O$2)*SIN(S143/$O$2))/(SIN($F$10/$O$2)*COS(S143/$O$2))))))))))</f>
        <v>70.237314142345</v>
      </c>
      <c r="U143" s="36">
        <f>IF($F$10=0,0,IF(OR(((SIN($E$10/$O$2)+COS($F$10/$O$2)*SIN(S143/$O$2))/(SIN($F$10/$O$2)*COS(S143/$O$2)))&gt;1,((SIN($E$10/$O$2)+COS($F$10/$O$2)*SIN(S143/$O$2))/(SIN($F$10/$O$2)*COS(S143/$O$2)))&lt;-1),0,IF(((SIN($E$10/$O$2)+COS($F$10/$O$2)*SIN(S143/$O$2))/(SIN($F$10/$O$2)*COS(S143/$O$2)))=1,0,DEGREES(ACOS((SIN($E$10/$O$2)+COS($F$10/$O$2)*SIN(S143/$O$2))/(SIN($F$10/$O$2)*COS(S143/$O$2)))))))</f>
        <v>0</v>
      </c>
      <c r="V143" s="32">
        <f t="shared" si="19"/>
        <v>0.39020730079080557</v>
      </c>
      <c r="X143" s="30">
        <f t="shared" si="23"/>
        <v>63</v>
      </c>
      <c r="Y143" s="34">
        <f>IF($F$11=0,IF(AND($H$11&gt;X143,$G$11&lt;X143),180,0),IF(((-SIN($E$11/$O$2)+COS($F$11/$O$2)*SIN(X143/$O$2))/(SIN($F$11/$O$2)*COS(X143/$O$2)))&gt;1,0,IF(((-SIN($E$11/$O$2)+COS($F$11/$O$2)*SIN(X143/$O$2))/(SIN($F$11/$O$2)*COS(X143/$O$2)))&lt;-1,180,IF(((-SIN($E$11/$O$2)+COS($F$11/$O$2)*SIN(X143/$O$2))/(SIN($F$11/$O$2)*COS(X143/$O$2)))=-1,180,(IF(((-SIN($E$11/$O$2)+COS($F$11/$O$2)*SIN(X143/$O$2))/(SIN($F$11/$O$2)*COS(X143/$O$2)))=1,0,DEGREES(ACOS((-SIN($E$11/$O$2)+COS($F$11/$O$2)*SIN(X143/$O$2))/(SIN($F$11/$O$2)*COS(X143/$O$2))))))))))</f>
        <v>58.94804384788554</v>
      </c>
      <c r="Z143" s="36">
        <f>IF($F$11=0,0,IF(OR(((SIN($E$11/$O$2)+COS($F$11/$O$2)*SIN(X143/$O$2))/(SIN($F$11/$O$2)*COS(X143/$O$2)))&gt;1,((SIN($E$11/$O$2)+COS($F$11/$O$2)*SIN(X143/$O$2))/(SIN($F$11/$O$2)*COS(X143/$O$2)))&lt;-1),0,IF(((SIN($E$11/$O$2)+COS($F$11/$O$2)*SIN(X143/$O$2))/(SIN($F$11/$O$2)*COS(X143/$O$2)))=1,0,DEGREES(ACOS((SIN($E$11/$O$2)+COS($F$11/$O$2)*SIN(X143/$O$2))/(SIN($F$11/$O$2)*COS(X143/$O$2)))))))</f>
        <v>0</v>
      </c>
      <c r="AA143" s="32">
        <f t="shared" si="20"/>
        <v>0.327489132488253</v>
      </c>
    </row>
    <row r="144" spans="14:27" ht="12.75">
      <c r="N144" s="30">
        <f t="shared" si="21"/>
        <v>63.5</v>
      </c>
      <c r="O144" s="34">
        <f>IF($F$9=0,IF(AND($H$9&gt;N144,$G$9&lt;N144),180,0),IF(((-SIN($E$9/$O$2)+COS($F$9/$O$2)*SIN(N144/$O$2))/(SIN($F$9/$O$2)*COS(N144/$O$2)))&gt;1,0,IF(((-SIN($E$9/$O$2)+COS($F$9/$O$2)*SIN(N144/$O$2))/(SIN($F$9/$O$2)*COS(N144/$O$2)))&lt;-1,180,IF(((-SIN($E$9/$O$2)+COS($F$9/$O$2)*SIN(N144/$O$2))/(SIN($F$9/$O$2)*COS(N144/$O$2)))=-1,180,(IF(((-SIN($E$9/$O$2)+COS($F$9/$O$2)*SIN(N144/$O$2))/(SIN($F$9/$O$2)*COS(N144/$O$2)))=1,0,DEGREES(ACOS((-SIN($E$9/$O$2)+COS($F$9/$O$2)*SIN(N144/$O$2))/(SIN($F$9/$O$2)*COS(N144/$O$2))))))))))</f>
        <v>78.25745926501041</v>
      </c>
      <c r="P144" s="34">
        <f>IF($F$9=0,0,IF(OR(((SIN($E$9/$O$2)+COS($F$9/$O$2)*SIN(N144/$O$2))/(SIN($F$9/$O$2)*COS(N144/$O$2)))&gt;1,((SIN($E$9/$O$2)+COS($F$9/$O$2)*SIN(N144/$O$2))/(SIN($F$9/$O$2)*COS(N144/$O$2)))&lt;-1),0,IF(((SIN($E$9/$O$2)+COS($F$9/$O$2)*SIN(N144/$O$2))/(SIN($F$9/$O$2)*COS(N144/$O$2)))=1,0,DEGREES(ACOS((SIN($E$9/$O$2)+COS($F$9/$O$2)*SIN(N144/$O$2))/(SIN($F$9/$O$2)*COS(N144/$O$2)))))))</f>
        <v>0</v>
      </c>
      <c r="Q144" s="32">
        <f t="shared" si="18"/>
        <v>0.43476366258339116</v>
      </c>
      <c r="S144" s="30">
        <f t="shared" si="22"/>
        <v>63.5</v>
      </c>
      <c r="T144" s="34">
        <f>IF($F$10=0,IF(AND($H$10&gt;S144,$G$10&lt;S144),180,0),IF(((-SIN($E$10/$O$2)+COS($F$10/$O$2)*SIN(S144/$O$2))/(SIN($F$10/$O$2)*COS(S144/$O$2)))&gt;1,0,IF(((-SIN($E$10/$O$2)+COS($F$10/$O$2)*SIN(S144/$O$2))/(SIN($F$10/$O$2)*COS(S144/$O$2)))&lt;-1,180,IF(((-SIN($E$10/$O$2)+COS($F$10/$O$2)*SIN(S144/$O$2))/(SIN($F$10/$O$2)*COS(S144/$O$2)))=-1,180,(IF(((-SIN($E$10/$O$2)+COS($F$10/$O$2)*SIN(S144/$O$2))/(SIN($F$10/$O$2)*COS(S144/$O$2)))=1,0,DEGREES(ACOS((-SIN($E$10/$O$2)+COS($F$10/$O$2)*SIN(S144/$O$2))/(SIN($F$10/$O$2)*COS(S144/$O$2))))))))))</f>
        <v>69.56694741950383</v>
      </c>
      <c r="U144" s="36">
        <f>IF($F$10=0,0,IF(OR(((SIN($E$10/$O$2)+COS($F$10/$O$2)*SIN(S144/$O$2))/(SIN($F$10/$O$2)*COS(S144/$O$2)))&gt;1,((SIN($E$10/$O$2)+COS($F$10/$O$2)*SIN(S144/$O$2))/(SIN($F$10/$O$2)*COS(S144/$O$2)))&lt;-1),0,IF(((SIN($E$10/$O$2)+COS($F$10/$O$2)*SIN(S144/$O$2))/(SIN($F$10/$O$2)*COS(S144/$O$2)))=1,0,DEGREES(ACOS((SIN($E$10/$O$2)+COS($F$10/$O$2)*SIN(S144/$O$2))/(SIN($F$10/$O$2)*COS(S144/$O$2)))))))</f>
        <v>0</v>
      </c>
      <c r="V144" s="32">
        <f t="shared" si="19"/>
        <v>0.38648304121946575</v>
      </c>
      <c r="X144" s="30">
        <f t="shared" si="23"/>
        <v>63.5</v>
      </c>
      <c r="Y144" s="34">
        <f>IF($F$11=0,IF(AND($H$11&gt;X144,$G$11&lt;X144),180,0),IF(((-SIN($E$11/$O$2)+COS($F$11/$O$2)*SIN(X144/$O$2))/(SIN($F$11/$O$2)*COS(X144/$O$2)))&gt;1,0,IF(((-SIN($E$11/$O$2)+COS($F$11/$O$2)*SIN(X144/$O$2))/(SIN($F$11/$O$2)*COS(X144/$O$2)))&lt;-1,180,IF(((-SIN($E$11/$O$2)+COS($F$11/$O$2)*SIN(X144/$O$2))/(SIN($F$11/$O$2)*COS(X144/$O$2)))=-1,180,(IF(((-SIN($E$11/$O$2)+COS($F$11/$O$2)*SIN(X144/$O$2))/(SIN($F$11/$O$2)*COS(X144/$O$2)))=1,0,DEGREES(ACOS((-SIN($E$11/$O$2)+COS($F$11/$O$2)*SIN(X144/$O$2))/(SIN($F$11/$O$2)*COS(X144/$O$2))))))))))</f>
        <v>58.000894354041975</v>
      </c>
      <c r="Z144" s="36">
        <f>IF($F$11=0,0,IF(OR(((SIN($E$11/$O$2)+COS($F$11/$O$2)*SIN(X144/$O$2))/(SIN($F$11/$O$2)*COS(X144/$O$2)))&gt;1,((SIN($E$11/$O$2)+COS($F$11/$O$2)*SIN(X144/$O$2))/(SIN($F$11/$O$2)*COS(X144/$O$2)))&lt;-1),0,IF(((SIN($E$11/$O$2)+COS($F$11/$O$2)*SIN(X144/$O$2))/(SIN($F$11/$O$2)*COS(X144/$O$2)))=1,0,DEGREES(ACOS((SIN($E$11/$O$2)+COS($F$11/$O$2)*SIN(X144/$O$2))/(SIN($F$11/$O$2)*COS(X144/$O$2)))))))</f>
        <v>0</v>
      </c>
      <c r="AA144" s="32">
        <f t="shared" si="20"/>
        <v>0.32222719085578877</v>
      </c>
    </row>
    <row r="145" spans="14:27" ht="12.75">
      <c r="N145" s="30">
        <f t="shared" si="21"/>
        <v>64</v>
      </c>
      <c r="O145" s="34">
        <f>IF($F$9=0,IF(AND($H$9&gt;N145,$G$9&lt;N145),180,0),IF(((-SIN($E$9/$O$2)+COS($F$9/$O$2)*SIN(N145/$O$2))/(SIN($F$9/$O$2)*COS(N145/$O$2)))&gt;1,0,IF(((-SIN($E$9/$O$2)+COS($F$9/$O$2)*SIN(N145/$O$2))/(SIN($F$9/$O$2)*COS(N145/$O$2)))&lt;-1,180,IF(((-SIN($E$9/$O$2)+COS($F$9/$O$2)*SIN(N145/$O$2))/(SIN($F$9/$O$2)*COS(N145/$O$2)))=-1,180,(IF(((-SIN($E$9/$O$2)+COS($F$9/$O$2)*SIN(N145/$O$2))/(SIN($F$9/$O$2)*COS(N145/$O$2)))=1,0,DEGREES(ACOS((-SIN($E$9/$O$2)+COS($F$9/$O$2)*SIN(N145/$O$2))/(SIN($F$9/$O$2)*COS(N145/$O$2))))))))))</f>
        <v>77.74686361704046</v>
      </c>
      <c r="P145" s="34">
        <f>IF($F$9=0,0,IF(OR(((SIN($E$9/$O$2)+COS($F$9/$O$2)*SIN(N145/$O$2))/(SIN($F$9/$O$2)*COS(N145/$O$2)))&gt;1,((SIN($E$9/$O$2)+COS($F$9/$O$2)*SIN(N145/$O$2))/(SIN($F$9/$O$2)*COS(N145/$O$2)))&lt;-1),0,IF(((SIN($E$9/$O$2)+COS($F$9/$O$2)*SIN(N145/$O$2))/(SIN($F$9/$O$2)*COS(N145/$O$2)))=1,0,DEGREES(ACOS((SIN($E$9/$O$2)+COS($F$9/$O$2)*SIN(N145/$O$2))/(SIN($F$9/$O$2)*COS(N145/$O$2)))))))</f>
        <v>0</v>
      </c>
      <c r="Q145" s="32">
        <f aca="true" t="shared" si="24" ref="Q145:Q176">IF(N145&gt;=$H$9,0,IF(AND(N145&gt;$G$9,N145&lt;$H$9),O145/180,IF(AND(N145&gt;=0,N145&lt;=$G$9),(O145-P145)/180)))</f>
        <v>0.4319270200946692</v>
      </c>
      <c r="S145" s="30">
        <f t="shared" si="22"/>
        <v>64</v>
      </c>
      <c r="T145" s="34">
        <f>IF($F$10=0,IF(AND($H$10&gt;S145,$G$10&lt;S145),180,0),IF(((-SIN($E$10/$O$2)+COS($F$10/$O$2)*SIN(S145/$O$2))/(SIN($F$10/$O$2)*COS(S145/$O$2)))&gt;1,0,IF(((-SIN($E$10/$O$2)+COS($F$10/$O$2)*SIN(S145/$O$2))/(SIN($F$10/$O$2)*COS(S145/$O$2)))&lt;-1,180,IF(((-SIN($E$10/$O$2)+COS($F$10/$O$2)*SIN(S145/$O$2))/(SIN($F$10/$O$2)*COS(S145/$O$2)))=-1,180,(IF(((-SIN($E$10/$O$2)+COS($F$10/$O$2)*SIN(S145/$O$2))/(SIN($F$10/$O$2)*COS(S145/$O$2)))=1,0,DEGREES(ACOS((-SIN($E$10/$O$2)+COS($F$10/$O$2)*SIN(S145/$O$2))/(SIN($F$10/$O$2)*COS(S145/$O$2))))))))))</f>
        <v>68.87345109452765</v>
      </c>
      <c r="U145" s="36">
        <f>IF($F$10=0,0,IF(OR(((SIN($E$10/$O$2)+COS($F$10/$O$2)*SIN(S145/$O$2))/(SIN($F$10/$O$2)*COS(S145/$O$2)))&gt;1,((SIN($E$10/$O$2)+COS($F$10/$O$2)*SIN(S145/$O$2))/(SIN($F$10/$O$2)*COS(S145/$O$2)))&lt;-1),0,IF(((SIN($E$10/$O$2)+COS($F$10/$O$2)*SIN(S145/$O$2))/(SIN($F$10/$O$2)*COS(S145/$O$2)))=1,0,DEGREES(ACOS((SIN($E$10/$O$2)+COS($F$10/$O$2)*SIN(S145/$O$2))/(SIN($F$10/$O$2)*COS(S145/$O$2)))))))</f>
        <v>0</v>
      </c>
      <c r="V145" s="32">
        <f aca="true" t="shared" si="25" ref="V145:V176">IF(S145&gt;=$H$10,0,IF(AND(S145&gt;$G$10,S145&lt;$H$10),T145/180,IF(AND(S145&gt;=0,S145&lt;=$G$10),(T145-U145)/180)))</f>
        <v>0.38263028385848696</v>
      </c>
      <c r="X145" s="30">
        <f t="shared" si="23"/>
        <v>64</v>
      </c>
      <c r="Y145" s="34">
        <f>IF($F$11=0,IF(AND($H$11&gt;X145,$G$11&lt;X145),180,0),IF(((-SIN($E$11/$O$2)+COS($F$11/$O$2)*SIN(X145/$O$2))/(SIN($F$11/$O$2)*COS(X145/$O$2)))&gt;1,0,IF(((-SIN($E$11/$O$2)+COS($F$11/$O$2)*SIN(X145/$O$2))/(SIN($F$11/$O$2)*COS(X145/$O$2)))&lt;-1,180,IF(((-SIN($E$11/$O$2)+COS($F$11/$O$2)*SIN(X145/$O$2))/(SIN($F$11/$O$2)*COS(X145/$O$2)))=-1,180,(IF(((-SIN($E$11/$O$2)+COS($F$11/$O$2)*SIN(X145/$O$2))/(SIN($F$11/$O$2)*COS(X145/$O$2)))=1,0,DEGREES(ACOS((-SIN($E$11/$O$2)+COS($F$11/$O$2)*SIN(X145/$O$2))/(SIN($F$11/$O$2)*COS(X145/$O$2))))))))))</f>
        <v>57.01289399035354</v>
      </c>
      <c r="Z145" s="36">
        <f>IF($F$11=0,0,IF(OR(((SIN($E$11/$O$2)+COS($F$11/$O$2)*SIN(X145/$O$2))/(SIN($F$11/$O$2)*COS(X145/$O$2)))&gt;1,((SIN($E$11/$O$2)+COS($F$11/$O$2)*SIN(X145/$O$2))/(SIN($F$11/$O$2)*COS(X145/$O$2)))&lt;-1),0,IF(((SIN($E$11/$O$2)+COS($F$11/$O$2)*SIN(X145/$O$2))/(SIN($F$11/$O$2)*COS(X145/$O$2)))=1,0,DEGREES(ACOS((SIN($E$11/$O$2)+COS($F$11/$O$2)*SIN(X145/$O$2))/(SIN($F$11/$O$2)*COS(X145/$O$2)))))))</f>
        <v>0</v>
      </c>
      <c r="AA145" s="32">
        <f aca="true" t="shared" si="26" ref="AA145:AA176">IF(X145&gt;=$H$11,0,IF(AND(X145&gt;$G$11,X145&lt;$H$11),Y145/180,IF(AND(X145&gt;=0,X145&lt;=$G$11),(Y145-Z145)/180)))</f>
        <v>0.31673829994640856</v>
      </c>
    </row>
    <row r="146" spans="14:27" ht="12.75">
      <c r="N146" s="30">
        <f aca="true" t="shared" si="27" ref="N146:N177">N145+$M$16</f>
        <v>64.5</v>
      </c>
      <c r="O146" s="34">
        <f>IF($F$9=0,IF(AND($H$9&gt;N146,$G$9&lt;N146),180,0),IF(((-SIN($E$9/$O$2)+COS($F$9/$O$2)*SIN(N146/$O$2))/(SIN($F$9/$O$2)*COS(N146/$O$2)))&gt;1,0,IF(((-SIN($E$9/$O$2)+COS($F$9/$O$2)*SIN(N146/$O$2))/(SIN($F$9/$O$2)*COS(N146/$O$2)))&lt;-1,180,IF(((-SIN($E$9/$O$2)+COS($F$9/$O$2)*SIN(N146/$O$2))/(SIN($F$9/$O$2)*COS(N146/$O$2)))=-1,180,(IF(((-SIN($E$9/$O$2)+COS($F$9/$O$2)*SIN(N146/$O$2))/(SIN($F$9/$O$2)*COS(N146/$O$2)))=1,0,DEGREES(ACOS((-SIN($E$9/$O$2)+COS($F$9/$O$2)*SIN(N146/$O$2))/(SIN($F$9/$O$2)*COS(N146/$O$2))))))))))</f>
        <v>77.22104372393319</v>
      </c>
      <c r="P146" s="34">
        <f>IF($F$9=0,0,IF(OR(((SIN($E$9/$O$2)+COS($F$9/$O$2)*SIN(N146/$O$2))/(SIN($F$9/$O$2)*COS(N146/$O$2)))&gt;1,((SIN($E$9/$O$2)+COS($F$9/$O$2)*SIN(N146/$O$2))/(SIN($F$9/$O$2)*COS(N146/$O$2)))&lt;-1),0,IF(((SIN($E$9/$O$2)+COS($F$9/$O$2)*SIN(N146/$O$2))/(SIN($F$9/$O$2)*COS(N146/$O$2)))=1,0,DEGREES(ACOS((SIN($E$9/$O$2)+COS($F$9/$O$2)*SIN(N146/$O$2))/(SIN($F$9/$O$2)*COS(N146/$O$2)))))))</f>
        <v>0</v>
      </c>
      <c r="Q146" s="32">
        <f t="shared" si="24"/>
        <v>0.4290057984662955</v>
      </c>
      <c r="S146" s="30">
        <f aca="true" t="shared" si="28" ref="S146:S177">S145+$M$16</f>
        <v>64.5</v>
      </c>
      <c r="T146" s="34">
        <f>IF($F$10=0,IF(AND($H$10&gt;S146,$G$10&lt;S146),180,0),IF(((-SIN($E$10/$O$2)+COS($F$10/$O$2)*SIN(S146/$O$2))/(SIN($F$10/$O$2)*COS(S146/$O$2)))&gt;1,0,IF(((-SIN($E$10/$O$2)+COS($F$10/$O$2)*SIN(S146/$O$2))/(SIN($F$10/$O$2)*COS(S146/$O$2)))&lt;-1,180,IF(((-SIN($E$10/$O$2)+COS($F$10/$O$2)*SIN(S146/$O$2))/(SIN($F$10/$O$2)*COS(S146/$O$2)))=-1,180,(IF(((-SIN($E$10/$O$2)+COS($F$10/$O$2)*SIN(S146/$O$2))/(SIN($F$10/$O$2)*COS(S146/$O$2)))=1,0,DEGREES(ACOS((-SIN($E$10/$O$2)+COS($F$10/$O$2)*SIN(S146/$O$2))/(SIN($F$10/$O$2)*COS(S146/$O$2))))))))))</f>
        <v>68.15518546772134</v>
      </c>
      <c r="U146" s="36">
        <f>IF($F$10=0,0,IF(OR(((SIN($E$10/$O$2)+COS($F$10/$O$2)*SIN(S146/$O$2))/(SIN($F$10/$O$2)*COS(S146/$O$2)))&gt;1,((SIN($E$10/$O$2)+COS($F$10/$O$2)*SIN(S146/$O$2))/(SIN($F$10/$O$2)*COS(S146/$O$2)))&lt;-1),0,IF(((SIN($E$10/$O$2)+COS($F$10/$O$2)*SIN(S146/$O$2))/(SIN($F$10/$O$2)*COS(S146/$O$2)))=1,0,DEGREES(ACOS((SIN($E$10/$O$2)+COS($F$10/$O$2)*SIN(S146/$O$2))/(SIN($F$10/$O$2)*COS(S146/$O$2)))))))</f>
        <v>0</v>
      </c>
      <c r="V146" s="32">
        <f t="shared" si="25"/>
        <v>0.37863991926511853</v>
      </c>
      <c r="X146" s="30">
        <f aca="true" t="shared" si="29" ref="X146:X177">X145+$M$16</f>
        <v>64.5</v>
      </c>
      <c r="Y146" s="34">
        <f>IF($F$11=0,IF(AND($H$11&gt;X146,$G$11&lt;X146),180,0),IF(((-SIN($E$11/$O$2)+COS($F$11/$O$2)*SIN(X146/$O$2))/(SIN($F$11/$O$2)*COS(X146/$O$2)))&gt;1,0,IF(((-SIN($E$11/$O$2)+COS($F$11/$O$2)*SIN(X146/$O$2))/(SIN($F$11/$O$2)*COS(X146/$O$2)))&lt;-1,180,IF(((-SIN($E$11/$O$2)+COS($F$11/$O$2)*SIN(X146/$O$2))/(SIN($F$11/$O$2)*COS(X146/$O$2)))=-1,180,(IF(((-SIN($E$11/$O$2)+COS($F$11/$O$2)*SIN(X146/$O$2))/(SIN($F$11/$O$2)*COS(X146/$O$2)))=1,0,DEGREES(ACOS((-SIN($E$11/$O$2)+COS($F$11/$O$2)*SIN(X146/$O$2))/(SIN($F$11/$O$2)*COS(X146/$O$2))))))))))</f>
        <v>55.98050700279256</v>
      </c>
      <c r="Z146" s="36">
        <f>IF($F$11=0,0,IF(OR(((SIN($E$11/$O$2)+COS($F$11/$O$2)*SIN(X146/$O$2))/(SIN($F$11/$O$2)*COS(X146/$O$2)))&gt;1,((SIN($E$11/$O$2)+COS($F$11/$O$2)*SIN(X146/$O$2))/(SIN($F$11/$O$2)*COS(X146/$O$2)))&lt;-1),0,IF(((SIN($E$11/$O$2)+COS($F$11/$O$2)*SIN(X146/$O$2))/(SIN($F$11/$O$2)*COS(X146/$O$2)))=1,0,DEGREES(ACOS((SIN($E$11/$O$2)+COS($F$11/$O$2)*SIN(X146/$O$2))/(SIN($F$11/$O$2)*COS(X146/$O$2)))))))</f>
        <v>0</v>
      </c>
      <c r="AA146" s="32">
        <f t="shared" si="26"/>
        <v>0.3110028166821809</v>
      </c>
    </row>
    <row r="147" spans="14:27" ht="12.75">
      <c r="N147" s="30">
        <f t="shared" si="27"/>
        <v>65</v>
      </c>
      <c r="O147" s="34">
        <f>IF($F$9=0,IF(AND($H$9&gt;N147,$G$9&lt;N147),180,0),IF(((-SIN($E$9/$O$2)+COS($F$9/$O$2)*SIN(N147/$O$2))/(SIN($F$9/$O$2)*COS(N147/$O$2)))&gt;1,0,IF(((-SIN($E$9/$O$2)+COS($F$9/$O$2)*SIN(N147/$O$2))/(SIN($F$9/$O$2)*COS(N147/$O$2)))&lt;-1,180,IF(((-SIN($E$9/$O$2)+COS($F$9/$O$2)*SIN(N147/$O$2))/(SIN($F$9/$O$2)*COS(N147/$O$2)))=-1,180,(IF(((-SIN($E$9/$O$2)+COS($F$9/$O$2)*SIN(N147/$O$2))/(SIN($F$9/$O$2)*COS(N147/$O$2)))=1,0,DEGREES(ACOS((-SIN($E$9/$O$2)+COS($F$9/$O$2)*SIN(N147/$O$2))/(SIN($F$9/$O$2)*COS(N147/$O$2))))))))))</f>
        <v>76.6789832261001</v>
      </c>
      <c r="P147" s="34">
        <f>IF($F$9=0,0,IF(OR(((SIN($E$9/$O$2)+COS($F$9/$O$2)*SIN(N147/$O$2))/(SIN($F$9/$O$2)*COS(N147/$O$2)))&gt;1,((SIN($E$9/$O$2)+COS($F$9/$O$2)*SIN(N147/$O$2))/(SIN($F$9/$O$2)*COS(N147/$O$2)))&lt;-1),0,IF(((SIN($E$9/$O$2)+COS($F$9/$O$2)*SIN(N147/$O$2))/(SIN($F$9/$O$2)*COS(N147/$O$2)))=1,0,DEGREES(ACOS((SIN($E$9/$O$2)+COS($F$9/$O$2)*SIN(N147/$O$2))/(SIN($F$9/$O$2)*COS(N147/$O$2)))))))</f>
        <v>0</v>
      </c>
      <c r="Q147" s="32">
        <f t="shared" si="24"/>
        <v>0.4259943512561117</v>
      </c>
      <c r="S147" s="30">
        <f t="shared" si="28"/>
        <v>65</v>
      </c>
      <c r="T147" s="34">
        <f>IF($F$10=0,IF(AND($H$10&gt;S147,$G$10&lt;S147),180,0),IF(((-SIN($E$10/$O$2)+COS($F$10/$O$2)*SIN(S147/$O$2))/(SIN($F$10/$O$2)*COS(S147/$O$2)))&gt;1,0,IF(((-SIN($E$10/$O$2)+COS($F$10/$O$2)*SIN(S147/$O$2))/(SIN($F$10/$O$2)*COS(S147/$O$2)))&lt;-1,180,IF(((-SIN($E$10/$O$2)+COS($F$10/$O$2)*SIN(S147/$O$2))/(SIN($F$10/$O$2)*COS(S147/$O$2)))=-1,180,(IF(((-SIN($E$10/$O$2)+COS($F$10/$O$2)*SIN(S147/$O$2))/(SIN($F$10/$O$2)*COS(S147/$O$2)))=1,0,DEGREES(ACOS((-SIN($E$10/$O$2)+COS($F$10/$O$2)*SIN(S147/$O$2))/(SIN($F$10/$O$2)*COS(S147/$O$2))))))))))</f>
        <v>67.41034710070208</v>
      </c>
      <c r="U147" s="36">
        <f>IF($F$10=0,0,IF(OR(((SIN($E$10/$O$2)+COS($F$10/$O$2)*SIN(S147/$O$2))/(SIN($F$10/$O$2)*COS(S147/$O$2)))&gt;1,((SIN($E$10/$O$2)+COS($F$10/$O$2)*SIN(S147/$O$2))/(SIN($F$10/$O$2)*COS(S147/$O$2)))&lt;-1),0,IF(((SIN($E$10/$O$2)+COS($F$10/$O$2)*SIN(S147/$O$2))/(SIN($F$10/$O$2)*COS(S147/$O$2)))=1,0,DEGREES(ACOS((SIN($E$10/$O$2)+COS($F$10/$O$2)*SIN(S147/$O$2))/(SIN($F$10/$O$2)*COS(S147/$O$2)))))))</f>
        <v>0</v>
      </c>
      <c r="V147" s="32">
        <f t="shared" si="25"/>
        <v>0.3745019283372338</v>
      </c>
      <c r="X147" s="30">
        <f t="shared" si="29"/>
        <v>65</v>
      </c>
      <c r="Y147" s="34">
        <f>IF($F$11=0,IF(AND($H$11&gt;X147,$G$11&lt;X147),180,0),IF(((-SIN($E$11/$O$2)+COS($F$11/$O$2)*SIN(X147/$O$2))/(SIN($F$11/$O$2)*COS(X147/$O$2)))&gt;1,0,IF(((-SIN($E$11/$O$2)+COS($F$11/$O$2)*SIN(X147/$O$2))/(SIN($F$11/$O$2)*COS(X147/$O$2)))&lt;-1,180,IF(((-SIN($E$11/$O$2)+COS($F$11/$O$2)*SIN(X147/$O$2))/(SIN($F$11/$O$2)*COS(X147/$O$2)))=-1,180,(IF(((-SIN($E$11/$O$2)+COS($F$11/$O$2)*SIN(X147/$O$2))/(SIN($F$11/$O$2)*COS(X147/$O$2)))=1,0,DEGREES(ACOS((-SIN($E$11/$O$2)+COS($F$11/$O$2)*SIN(X147/$O$2))/(SIN($F$11/$O$2)*COS(X147/$O$2))))))))))</f>
        <v>54.89973061184257</v>
      </c>
      <c r="Z147" s="36">
        <f>IF($F$11=0,0,IF(OR(((SIN($E$11/$O$2)+COS($F$11/$O$2)*SIN(X147/$O$2))/(SIN($F$11/$O$2)*COS(X147/$O$2)))&gt;1,((SIN($E$11/$O$2)+COS($F$11/$O$2)*SIN(X147/$O$2))/(SIN($F$11/$O$2)*COS(X147/$O$2)))&lt;-1),0,IF(((SIN($E$11/$O$2)+COS($F$11/$O$2)*SIN(X147/$O$2))/(SIN($F$11/$O$2)*COS(X147/$O$2)))=1,0,DEGREES(ACOS((SIN($E$11/$O$2)+COS($F$11/$O$2)*SIN(X147/$O$2))/(SIN($F$11/$O$2)*COS(X147/$O$2)))))))</f>
        <v>0</v>
      </c>
      <c r="AA147" s="32">
        <f t="shared" si="26"/>
        <v>0.3049985033991254</v>
      </c>
    </row>
    <row r="148" spans="14:27" ht="12.75">
      <c r="N148" s="30">
        <f t="shared" si="27"/>
        <v>65.5</v>
      </c>
      <c r="O148" s="34">
        <f>IF($F$9=0,IF(AND($H$9&gt;N148,$G$9&lt;N148),180,0),IF(((-SIN($E$9/$O$2)+COS($F$9/$O$2)*SIN(N148/$O$2))/(SIN($F$9/$O$2)*COS(N148/$O$2)))&gt;1,0,IF(((-SIN($E$9/$O$2)+COS($F$9/$O$2)*SIN(N148/$O$2))/(SIN($F$9/$O$2)*COS(N148/$O$2)))&lt;-1,180,IF(((-SIN($E$9/$O$2)+COS($F$9/$O$2)*SIN(N148/$O$2))/(SIN($F$9/$O$2)*COS(N148/$O$2)))=-1,180,(IF(((-SIN($E$9/$O$2)+COS($F$9/$O$2)*SIN(N148/$O$2))/(SIN($F$9/$O$2)*COS(N148/$O$2)))=1,0,DEGREES(ACOS((-SIN($E$9/$O$2)+COS($F$9/$O$2)*SIN(N148/$O$2))/(SIN($F$9/$O$2)*COS(N148/$O$2))))))))))</f>
        <v>76.11957420580484</v>
      </c>
      <c r="P148" s="34">
        <f>IF($F$9=0,0,IF(OR(((SIN($E$9/$O$2)+COS($F$9/$O$2)*SIN(N148/$O$2))/(SIN($F$9/$O$2)*COS(N148/$O$2)))&gt;1,((SIN($E$9/$O$2)+COS($F$9/$O$2)*SIN(N148/$O$2))/(SIN($F$9/$O$2)*COS(N148/$O$2)))&lt;-1),0,IF(((SIN($E$9/$O$2)+COS($F$9/$O$2)*SIN(N148/$O$2))/(SIN($F$9/$O$2)*COS(N148/$O$2)))=1,0,DEGREES(ACOS((SIN($E$9/$O$2)+COS($F$9/$O$2)*SIN(N148/$O$2))/(SIN($F$9/$O$2)*COS(N148/$O$2)))))))</f>
        <v>0</v>
      </c>
      <c r="Q148" s="32">
        <f t="shared" si="24"/>
        <v>0.4228865233655824</v>
      </c>
      <c r="S148" s="30">
        <f t="shared" si="28"/>
        <v>65.5</v>
      </c>
      <c r="T148" s="34">
        <f>IF($F$10=0,IF(AND($H$10&gt;S148,$G$10&lt;S148),180,0),IF(((-SIN($E$10/$O$2)+COS($F$10/$O$2)*SIN(S148/$O$2))/(SIN($F$10/$O$2)*COS(S148/$O$2)))&gt;1,0,IF(((-SIN($E$10/$O$2)+COS($F$10/$O$2)*SIN(S148/$O$2))/(SIN($F$10/$O$2)*COS(S148/$O$2)))&lt;-1,180,IF(((-SIN($E$10/$O$2)+COS($F$10/$O$2)*SIN(S148/$O$2))/(SIN($F$10/$O$2)*COS(S148/$O$2)))=-1,180,(IF(((-SIN($E$10/$O$2)+COS($F$10/$O$2)*SIN(S148/$O$2))/(SIN($F$10/$O$2)*COS(S148/$O$2)))=1,0,DEGREES(ACOS((-SIN($E$10/$O$2)+COS($F$10/$O$2)*SIN(S148/$O$2))/(SIN($F$10/$O$2)*COS(S148/$O$2))))))))))</f>
        <v>66.6369466249085</v>
      </c>
      <c r="U148" s="36">
        <f>IF($F$10=0,0,IF(OR(((SIN($E$10/$O$2)+COS($F$10/$O$2)*SIN(S148/$O$2))/(SIN($F$10/$O$2)*COS(S148/$O$2)))&gt;1,((SIN($E$10/$O$2)+COS($F$10/$O$2)*SIN(S148/$O$2))/(SIN($F$10/$O$2)*COS(S148/$O$2)))&lt;-1),0,IF(((SIN($E$10/$O$2)+COS($F$10/$O$2)*SIN(S148/$O$2))/(SIN($F$10/$O$2)*COS(S148/$O$2)))=1,0,DEGREES(ACOS((SIN($E$10/$O$2)+COS($F$10/$O$2)*SIN(S148/$O$2))/(SIN($F$10/$O$2)*COS(S148/$O$2)))))))</f>
        <v>0</v>
      </c>
      <c r="V148" s="32">
        <f t="shared" si="25"/>
        <v>0.3702052590272695</v>
      </c>
      <c r="X148" s="30">
        <f t="shared" si="29"/>
        <v>65.5</v>
      </c>
      <c r="Y148" s="34">
        <f>IF($F$11=0,IF(AND($H$11&gt;X148,$G$11&lt;X148),180,0),IF(((-SIN($E$11/$O$2)+COS($F$11/$O$2)*SIN(X148/$O$2))/(SIN($F$11/$O$2)*COS(X148/$O$2)))&gt;1,0,IF(((-SIN($E$11/$O$2)+COS($F$11/$O$2)*SIN(X148/$O$2))/(SIN($F$11/$O$2)*COS(X148/$O$2)))&lt;-1,180,IF(((-SIN($E$11/$O$2)+COS($F$11/$O$2)*SIN(X148/$O$2))/(SIN($F$11/$O$2)*COS(X148/$O$2)))=-1,180,(IF(((-SIN($E$11/$O$2)+COS($F$11/$O$2)*SIN(X148/$O$2))/(SIN($F$11/$O$2)*COS(X148/$O$2)))=1,0,DEGREES(ACOS((-SIN($E$11/$O$2)+COS($F$11/$O$2)*SIN(X148/$O$2))/(SIN($F$11/$O$2)*COS(X148/$O$2))))))))))</f>
        <v>53.76600618705494</v>
      </c>
      <c r="Z148" s="36">
        <f>IF($F$11=0,0,IF(OR(((SIN($E$11/$O$2)+COS($F$11/$O$2)*SIN(X148/$O$2))/(SIN($F$11/$O$2)*COS(X148/$O$2)))&gt;1,((SIN($E$11/$O$2)+COS($F$11/$O$2)*SIN(X148/$O$2))/(SIN($F$11/$O$2)*COS(X148/$O$2)))&lt;-1),0,IF(((SIN($E$11/$O$2)+COS($F$11/$O$2)*SIN(X148/$O$2))/(SIN($F$11/$O$2)*COS(X148/$O$2)))=1,0,DEGREES(ACOS((SIN($E$11/$O$2)+COS($F$11/$O$2)*SIN(X148/$O$2))/(SIN($F$11/$O$2)*COS(X148/$O$2)))))))</f>
        <v>0</v>
      </c>
      <c r="AA148" s="32">
        <f t="shared" si="26"/>
        <v>0.29870003437252746</v>
      </c>
    </row>
    <row r="149" spans="14:27" ht="12.75">
      <c r="N149" s="30">
        <f t="shared" si="27"/>
        <v>66</v>
      </c>
      <c r="O149" s="34">
        <f>IF($F$9=0,IF(AND($H$9&gt;N149,$G$9&lt;N149),180,0),IF(((-SIN($E$9/$O$2)+COS($F$9/$O$2)*SIN(N149/$O$2))/(SIN($F$9/$O$2)*COS(N149/$O$2)))&gt;1,0,IF(((-SIN($E$9/$O$2)+COS($F$9/$O$2)*SIN(N149/$O$2))/(SIN($F$9/$O$2)*COS(N149/$O$2)))&lt;-1,180,IF(((-SIN($E$9/$O$2)+COS($F$9/$O$2)*SIN(N149/$O$2))/(SIN($F$9/$O$2)*COS(N149/$O$2)))=-1,180,(IF(((-SIN($E$9/$O$2)+COS($F$9/$O$2)*SIN(N149/$O$2))/(SIN($F$9/$O$2)*COS(N149/$O$2)))=1,0,DEGREES(ACOS((-SIN($E$9/$O$2)+COS($F$9/$O$2)*SIN(N149/$O$2))/(SIN($F$9/$O$2)*COS(N149/$O$2))))))))))</f>
        <v>75.54160629009918</v>
      </c>
      <c r="P149" s="34">
        <f>IF($F$9=0,0,IF(OR(((SIN($E$9/$O$2)+COS($F$9/$O$2)*SIN(N149/$O$2))/(SIN($F$9/$O$2)*COS(N149/$O$2)))&gt;1,((SIN($E$9/$O$2)+COS($F$9/$O$2)*SIN(N149/$O$2))/(SIN($F$9/$O$2)*COS(N149/$O$2)))&lt;-1),0,IF(((SIN($E$9/$O$2)+COS($F$9/$O$2)*SIN(N149/$O$2))/(SIN($F$9/$O$2)*COS(N149/$O$2)))=1,0,DEGREES(ACOS((SIN($E$9/$O$2)+COS($F$9/$O$2)*SIN(N149/$O$2))/(SIN($F$9/$O$2)*COS(N149/$O$2)))))))</f>
        <v>0</v>
      </c>
      <c r="Q149" s="32">
        <f t="shared" si="24"/>
        <v>0.41967559050055103</v>
      </c>
      <c r="S149" s="30">
        <f t="shared" si="28"/>
        <v>66</v>
      </c>
      <c r="T149" s="34">
        <f>IF($F$10=0,IF(AND($H$10&gt;S149,$G$10&lt;S149),180,0),IF(((-SIN($E$10/$O$2)+COS($F$10/$O$2)*SIN(S149/$O$2))/(SIN($F$10/$O$2)*COS(S149/$O$2)))&gt;1,0,IF(((-SIN($E$10/$O$2)+COS($F$10/$O$2)*SIN(S149/$O$2))/(SIN($F$10/$O$2)*COS(S149/$O$2)))&lt;-1,180,IF(((-SIN($E$10/$O$2)+COS($F$10/$O$2)*SIN(S149/$O$2))/(SIN($F$10/$O$2)*COS(S149/$O$2)))=-1,180,(IF(((-SIN($E$10/$O$2)+COS($F$10/$O$2)*SIN(S149/$O$2))/(SIN($F$10/$O$2)*COS(S149/$O$2)))=1,0,DEGREES(ACOS((-SIN($E$10/$O$2)+COS($F$10/$O$2)*SIN(S149/$O$2))/(SIN($F$10/$O$2)*COS(S149/$O$2))))))))))</f>
        <v>65.83278264678196</v>
      </c>
      <c r="U149" s="36">
        <f>IF($F$10=0,0,IF(OR(((SIN($E$10/$O$2)+COS($F$10/$O$2)*SIN(S149/$O$2))/(SIN($F$10/$O$2)*COS(S149/$O$2)))&gt;1,((SIN($E$10/$O$2)+COS($F$10/$O$2)*SIN(S149/$O$2))/(SIN($F$10/$O$2)*COS(S149/$O$2)))&lt;-1),0,IF(((SIN($E$10/$O$2)+COS($F$10/$O$2)*SIN(S149/$O$2))/(SIN($F$10/$O$2)*COS(S149/$O$2)))=1,0,DEGREES(ACOS((SIN($E$10/$O$2)+COS($F$10/$O$2)*SIN(S149/$O$2))/(SIN($F$10/$O$2)*COS(S149/$O$2)))))))</f>
        <v>0</v>
      </c>
      <c r="V149" s="32">
        <f t="shared" si="25"/>
        <v>0.3657376813710109</v>
      </c>
      <c r="X149" s="30">
        <f t="shared" si="29"/>
        <v>66</v>
      </c>
      <c r="Y149" s="34">
        <f>IF($F$11=0,IF(AND($H$11&gt;X149,$G$11&lt;X149),180,0),IF(((-SIN($E$11/$O$2)+COS($F$11/$O$2)*SIN(X149/$O$2))/(SIN($F$11/$O$2)*COS(X149/$O$2)))&gt;1,0,IF(((-SIN($E$11/$O$2)+COS($F$11/$O$2)*SIN(X149/$O$2))/(SIN($F$11/$O$2)*COS(X149/$O$2)))&lt;-1,180,IF(((-SIN($E$11/$O$2)+COS($F$11/$O$2)*SIN(X149/$O$2))/(SIN($F$11/$O$2)*COS(X149/$O$2)))=-1,180,(IF(((-SIN($E$11/$O$2)+COS($F$11/$O$2)*SIN(X149/$O$2))/(SIN($F$11/$O$2)*COS(X149/$O$2)))=1,0,DEGREES(ACOS((-SIN($E$11/$O$2)+COS($F$11/$O$2)*SIN(X149/$O$2))/(SIN($F$11/$O$2)*COS(X149/$O$2))))))))))</f>
        <v>52.57410737469722</v>
      </c>
      <c r="Z149" s="36">
        <f>IF($F$11=0,0,IF(OR(((SIN($E$11/$O$2)+COS($F$11/$O$2)*SIN(X149/$O$2))/(SIN($F$11/$O$2)*COS(X149/$O$2)))&gt;1,((SIN($E$11/$O$2)+COS($F$11/$O$2)*SIN(X149/$O$2))/(SIN($F$11/$O$2)*COS(X149/$O$2)))&lt;-1),0,IF(((SIN($E$11/$O$2)+COS($F$11/$O$2)*SIN(X149/$O$2))/(SIN($F$11/$O$2)*COS(X149/$O$2)))=1,0,DEGREES(ACOS((SIN($E$11/$O$2)+COS($F$11/$O$2)*SIN(X149/$O$2))/(SIN($F$11/$O$2)*COS(X149/$O$2)))))))</f>
        <v>0</v>
      </c>
      <c r="AA149" s="32">
        <f t="shared" si="26"/>
        <v>0.29207837430387346</v>
      </c>
    </row>
    <row r="150" spans="14:27" ht="12.75">
      <c r="N150" s="30">
        <f t="shared" si="27"/>
        <v>66.5</v>
      </c>
      <c r="O150" s="34">
        <f>IF($F$9=0,IF(AND($H$9&gt;N150,$G$9&lt;N150),180,0),IF(((-SIN($E$9/$O$2)+COS($F$9/$O$2)*SIN(N150/$O$2))/(SIN($F$9/$O$2)*COS(N150/$O$2)))&gt;1,0,IF(((-SIN($E$9/$O$2)+COS($F$9/$O$2)*SIN(N150/$O$2))/(SIN($F$9/$O$2)*COS(N150/$O$2)))&lt;-1,180,IF(((-SIN($E$9/$O$2)+COS($F$9/$O$2)*SIN(N150/$O$2))/(SIN($F$9/$O$2)*COS(N150/$O$2)))=-1,180,(IF(((-SIN($E$9/$O$2)+COS($F$9/$O$2)*SIN(N150/$O$2))/(SIN($F$9/$O$2)*COS(N150/$O$2)))=1,0,DEGREES(ACOS((-SIN($E$9/$O$2)+COS($F$9/$O$2)*SIN(N150/$O$2))/(SIN($F$9/$O$2)*COS(N150/$O$2))))))))))</f>
        <v>74.94375412019926</v>
      </c>
      <c r="P150" s="34">
        <f>IF($F$9=0,0,IF(OR(((SIN($E$9/$O$2)+COS($F$9/$O$2)*SIN(N150/$O$2))/(SIN($F$9/$O$2)*COS(N150/$O$2)))&gt;1,((SIN($E$9/$O$2)+COS($F$9/$O$2)*SIN(N150/$O$2))/(SIN($F$9/$O$2)*COS(N150/$O$2)))&lt;-1),0,IF(((SIN($E$9/$O$2)+COS($F$9/$O$2)*SIN(N150/$O$2))/(SIN($F$9/$O$2)*COS(N150/$O$2)))=1,0,DEGREES(ACOS((SIN($E$9/$O$2)+COS($F$9/$O$2)*SIN(N150/$O$2))/(SIN($F$9/$O$2)*COS(N150/$O$2)))))))</f>
        <v>0</v>
      </c>
      <c r="Q150" s="32">
        <f t="shared" si="24"/>
        <v>0.41635418955666254</v>
      </c>
      <c r="S150" s="30">
        <f t="shared" si="28"/>
        <v>66.5</v>
      </c>
      <c r="T150" s="34">
        <f>IF($F$10=0,IF(AND($H$10&gt;S150,$G$10&lt;S150),180,0),IF(((-SIN($E$10/$O$2)+COS($F$10/$O$2)*SIN(S150/$O$2))/(SIN($F$10/$O$2)*COS(S150/$O$2)))&gt;1,0,IF(((-SIN($E$10/$O$2)+COS($F$10/$O$2)*SIN(S150/$O$2))/(SIN($F$10/$O$2)*COS(S150/$O$2)))&lt;-1,180,IF(((-SIN($E$10/$O$2)+COS($F$10/$O$2)*SIN(S150/$O$2))/(SIN($F$10/$O$2)*COS(S150/$O$2)))=-1,180,(IF(((-SIN($E$10/$O$2)+COS($F$10/$O$2)*SIN(S150/$O$2))/(SIN($F$10/$O$2)*COS(S150/$O$2)))=1,0,DEGREES(ACOS((-SIN($E$10/$O$2)+COS($F$10/$O$2)*SIN(S150/$O$2))/(SIN($F$10/$O$2)*COS(S150/$O$2))))))))))</f>
        <v>64.99541088363998</v>
      </c>
      <c r="U150" s="36">
        <f>IF($F$10=0,0,IF(OR(((SIN($E$10/$O$2)+COS($F$10/$O$2)*SIN(S150/$O$2))/(SIN($F$10/$O$2)*COS(S150/$O$2)))&gt;1,((SIN($E$10/$O$2)+COS($F$10/$O$2)*SIN(S150/$O$2))/(SIN($F$10/$O$2)*COS(S150/$O$2)))&lt;-1),0,IF(((SIN($E$10/$O$2)+COS($F$10/$O$2)*SIN(S150/$O$2))/(SIN($F$10/$O$2)*COS(S150/$O$2)))=1,0,DEGREES(ACOS((SIN($E$10/$O$2)+COS($F$10/$O$2)*SIN(S150/$O$2))/(SIN($F$10/$O$2)*COS(S150/$O$2)))))))</f>
        <v>0</v>
      </c>
      <c r="V150" s="32">
        <f t="shared" si="25"/>
        <v>0.3610856160202221</v>
      </c>
      <c r="X150" s="30">
        <f t="shared" si="29"/>
        <v>66.5</v>
      </c>
      <c r="Y150" s="34">
        <f>IF($F$11=0,IF(AND($H$11&gt;X150,$G$11&lt;X150),180,0),IF(((-SIN($E$11/$O$2)+COS($F$11/$O$2)*SIN(X150/$O$2))/(SIN($F$11/$O$2)*COS(X150/$O$2)))&gt;1,0,IF(((-SIN($E$11/$O$2)+COS($F$11/$O$2)*SIN(X150/$O$2))/(SIN($F$11/$O$2)*COS(X150/$O$2)))&lt;-1,180,IF(((-SIN($E$11/$O$2)+COS($F$11/$O$2)*SIN(X150/$O$2))/(SIN($F$11/$O$2)*COS(X150/$O$2)))=-1,180,(IF(((-SIN($E$11/$O$2)+COS($F$11/$O$2)*SIN(X150/$O$2))/(SIN($F$11/$O$2)*COS(X150/$O$2)))=1,0,DEGREES(ACOS((-SIN($E$11/$O$2)+COS($F$11/$O$2)*SIN(X150/$O$2))/(SIN($F$11/$O$2)*COS(X150/$O$2))))))))))</f>
        <v>51.317997343161906</v>
      </c>
      <c r="Z150" s="36">
        <f>IF($F$11=0,0,IF(OR(((SIN($E$11/$O$2)+COS($F$11/$O$2)*SIN(X150/$O$2))/(SIN($F$11/$O$2)*COS(X150/$O$2)))&gt;1,((SIN($E$11/$O$2)+COS($F$11/$O$2)*SIN(X150/$O$2))/(SIN($F$11/$O$2)*COS(X150/$O$2)))&lt;-1),0,IF(((SIN($E$11/$O$2)+COS($F$11/$O$2)*SIN(X150/$O$2))/(SIN($F$11/$O$2)*COS(X150/$O$2)))=1,0,DEGREES(ACOS((SIN($E$11/$O$2)+COS($F$11/$O$2)*SIN(X150/$O$2))/(SIN($F$11/$O$2)*COS(X150/$O$2)))))))</f>
        <v>0</v>
      </c>
      <c r="AA150" s="32">
        <f t="shared" si="26"/>
        <v>0.28509998523978836</v>
      </c>
    </row>
    <row r="151" spans="14:27" ht="12.75">
      <c r="N151" s="30">
        <f t="shared" si="27"/>
        <v>67</v>
      </c>
      <c r="O151" s="34">
        <f>IF($F$9=0,IF(AND($H$9&gt;N151,$G$9&lt;N151),180,0),IF(((-SIN($E$9/$O$2)+COS($F$9/$O$2)*SIN(N151/$O$2))/(SIN($F$9/$O$2)*COS(N151/$O$2)))&gt;1,0,IF(((-SIN($E$9/$O$2)+COS($F$9/$O$2)*SIN(N151/$O$2))/(SIN($F$9/$O$2)*COS(N151/$O$2)))&lt;-1,180,IF(((-SIN($E$9/$O$2)+COS($F$9/$O$2)*SIN(N151/$O$2))/(SIN($F$9/$O$2)*COS(N151/$O$2)))=-1,180,(IF(((-SIN($E$9/$O$2)+COS($F$9/$O$2)*SIN(N151/$O$2))/(SIN($F$9/$O$2)*COS(N151/$O$2)))=1,0,DEGREES(ACOS((-SIN($E$9/$O$2)+COS($F$9/$O$2)*SIN(N151/$O$2))/(SIN($F$9/$O$2)*COS(N151/$O$2))))))))))</f>
        <v>74.32456288660802</v>
      </c>
      <c r="P151" s="34">
        <f>IF($F$9=0,0,IF(OR(((SIN($E$9/$O$2)+COS($F$9/$O$2)*SIN(N151/$O$2))/(SIN($F$9/$O$2)*COS(N151/$O$2)))&gt;1,((SIN($E$9/$O$2)+COS($F$9/$O$2)*SIN(N151/$O$2))/(SIN($F$9/$O$2)*COS(N151/$O$2)))&lt;-1),0,IF(((SIN($E$9/$O$2)+COS($F$9/$O$2)*SIN(N151/$O$2))/(SIN($F$9/$O$2)*COS(N151/$O$2)))=1,0,DEGREES(ACOS((SIN($E$9/$O$2)+COS($F$9/$O$2)*SIN(N151/$O$2))/(SIN($F$9/$O$2)*COS(N151/$O$2)))))))</f>
        <v>0</v>
      </c>
      <c r="Q151" s="32">
        <f t="shared" si="24"/>
        <v>0.4129142382589335</v>
      </c>
      <c r="S151" s="30">
        <f t="shared" si="28"/>
        <v>67</v>
      </c>
      <c r="T151" s="34">
        <f>IF($F$10=0,IF(AND($H$10&gt;S151,$G$10&lt;S151),180,0),IF(((-SIN($E$10/$O$2)+COS($F$10/$O$2)*SIN(S151/$O$2))/(SIN($F$10/$O$2)*COS(S151/$O$2)))&gt;1,0,IF(((-SIN($E$10/$O$2)+COS($F$10/$O$2)*SIN(S151/$O$2))/(SIN($F$10/$O$2)*COS(S151/$O$2)))&lt;-1,180,IF(((-SIN($E$10/$O$2)+COS($F$10/$O$2)*SIN(S151/$O$2))/(SIN($F$10/$O$2)*COS(S151/$O$2)))=-1,180,(IF(((-SIN($E$10/$O$2)+COS($F$10/$O$2)*SIN(S151/$O$2))/(SIN($F$10/$O$2)*COS(S151/$O$2)))=1,0,DEGREES(ACOS((-SIN($E$10/$O$2)+COS($F$10/$O$2)*SIN(S151/$O$2))/(SIN($F$10/$O$2)*COS(S151/$O$2))))))))))</f>
        <v>64.12210742741689</v>
      </c>
      <c r="U151" s="36">
        <f>IF($F$10=0,0,IF(OR(((SIN($E$10/$O$2)+COS($F$10/$O$2)*SIN(S151/$O$2))/(SIN($F$10/$O$2)*COS(S151/$O$2)))&gt;1,((SIN($E$10/$O$2)+COS($F$10/$O$2)*SIN(S151/$O$2))/(SIN($F$10/$O$2)*COS(S151/$O$2)))&lt;-1),0,IF(((SIN($E$10/$O$2)+COS($F$10/$O$2)*SIN(S151/$O$2))/(SIN($F$10/$O$2)*COS(S151/$O$2)))=1,0,DEGREES(ACOS((SIN($E$10/$O$2)+COS($F$10/$O$2)*SIN(S151/$O$2))/(SIN($F$10/$O$2)*COS(S151/$O$2)))))))</f>
        <v>0</v>
      </c>
      <c r="V151" s="32">
        <f t="shared" si="25"/>
        <v>0.3562339301523161</v>
      </c>
      <c r="X151" s="30">
        <f t="shared" si="29"/>
        <v>67</v>
      </c>
      <c r="Y151" s="34">
        <f>IF($F$11=0,IF(AND($H$11&gt;X151,$G$11&lt;X151),180,0),IF(((-SIN($E$11/$O$2)+COS($F$11/$O$2)*SIN(X151/$O$2))/(SIN($F$11/$O$2)*COS(X151/$O$2)))&gt;1,0,IF(((-SIN($E$11/$O$2)+COS($F$11/$O$2)*SIN(X151/$O$2))/(SIN($F$11/$O$2)*COS(X151/$O$2)))&lt;-1,180,IF(((-SIN($E$11/$O$2)+COS($F$11/$O$2)*SIN(X151/$O$2))/(SIN($F$11/$O$2)*COS(X151/$O$2)))=-1,180,(IF(((-SIN($E$11/$O$2)+COS($F$11/$O$2)*SIN(X151/$O$2))/(SIN($F$11/$O$2)*COS(X151/$O$2)))=1,0,DEGREES(ACOS((-SIN($E$11/$O$2)+COS($F$11/$O$2)*SIN(X151/$O$2))/(SIN($F$11/$O$2)*COS(X151/$O$2))))))))))</f>
        <v>49.990643924109094</v>
      </c>
      <c r="Z151" s="36">
        <f>IF($F$11=0,0,IF(OR(((SIN($E$11/$O$2)+COS($F$11/$O$2)*SIN(X151/$O$2))/(SIN($F$11/$O$2)*COS(X151/$O$2)))&gt;1,((SIN($E$11/$O$2)+COS($F$11/$O$2)*SIN(X151/$O$2))/(SIN($F$11/$O$2)*COS(X151/$O$2)))&lt;-1),0,IF(((SIN($E$11/$O$2)+COS($F$11/$O$2)*SIN(X151/$O$2))/(SIN($F$11/$O$2)*COS(X151/$O$2)))=1,0,DEGREES(ACOS((SIN($E$11/$O$2)+COS($F$11/$O$2)*SIN(X151/$O$2))/(SIN($F$11/$O$2)*COS(X151/$O$2)))))))</f>
        <v>0</v>
      </c>
      <c r="AA151" s="32">
        <f t="shared" si="26"/>
        <v>0.27772579957838384</v>
      </c>
    </row>
    <row r="152" spans="14:27" ht="12.75">
      <c r="N152" s="30">
        <f t="shared" si="27"/>
        <v>67.5</v>
      </c>
      <c r="O152" s="34">
        <f>IF($F$9=0,IF(AND($H$9&gt;N152,$G$9&lt;N152),180,0),IF(((-SIN($E$9/$O$2)+COS($F$9/$O$2)*SIN(N152/$O$2))/(SIN($F$9/$O$2)*COS(N152/$O$2)))&gt;1,0,IF(((-SIN($E$9/$O$2)+COS($F$9/$O$2)*SIN(N152/$O$2))/(SIN($F$9/$O$2)*COS(N152/$O$2)))&lt;-1,180,IF(((-SIN($E$9/$O$2)+COS($F$9/$O$2)*SIN(N152/$O$2))/(SIN($F$9/$O$2)*COS(N152/$O$2)))=-1,180,(IF(((-SIN($E$9/$O$2)+COS($F$9/$O$2)*SIN(N152/$O$2))/(SIN($F$9/$O$2)*COS(N152/$O$2)))=1,0,DEGREES(ACOS((-SIN($E$9/$O$2)+COS($F$9/$O$2)*SIN(N152/$O$2))/(SIN($F$9/$O$2)*COS(N152/$O$2))))))))))</f>
        <v>73.68243156264236</v>
      </c>
      <c r="P152" s="34">
        <f>IF($F$9=0,0,IF(OR(((SIN($E$9/$O$2)+COS($F$9/$O$2)*SIN(N152/$O$2))/(SIN($F$9/$O$2)*COS(N152/$O$2)))&gt;1,((SIN($E$9/$O$2)+COS($F$9/$O$2)*SIN(N152/$O$2))/(SIN($F$9/$O$2)*COS(N152/$O$2)))&lt;-1),0,IF(((SIN($E$9/$O$2)+COS($F$9/$O$2)*SIN(N152/$O$2))/(SIN($F$9/$O$2)*COS(N152/$O$2)))=1,0,DEGREES(ACOS((SIN($E$9/$O$2)+COS($F$9/$O$2)*SIN(N152/$O$2))/(SIN($F$9/$O$2)*COS(N152/$O$2)))))))</f>
        <v>0</v>
      </c>
      <c r="Q152" s="32">
        <f t="shared" si="24"/>
        <v>0.4093468420146798</v>
      </c>
      <c r="S152" s="30">
        <f t="shared" si="28"/>
        <v>67.5</v>
      </c>
      <c r="T152" s="34">
        <f>IF($F$10=0,IF(AND($H$10&gt;S152,$G$10&lt;S152),180,0),IF(((-SIN($E$10/$O$2)+COS($F$10/$O$2)*SIN(S152/$O$2))/(SIN($F$10/$O$2)*COS(S152/$O$2)))&gt;1,0,IF(((-SIN($E$10/$O$2)+COS($F$10/$O$2)*SIN(S152/$O$2))/(SIN($F$10/$O$2)*COS(S152/$O$2)))&lt;-1,180,IF(((-SIN($E$10/$O$2)+COS($F$10/$O$2)*SIN(S152/$O$2))/(SIN($F$10/$O$2)*COS(S152/$O$2)))=-1,180,(IF(((-SIN($E$10/$O$2)+COS($F$10/$O$2)*SIN(S152/$O$2))/(SIN($F$10/$O$2)*COS(S152/$O$2)))=1,0,DEGREES(ACOS((-SIN($E$10/$O$2)+COS($F$10/$O$2)*SIN(S152/$O$2))/(SIN($F$10/$O$2)*COS(S152/$O$2))))))))))</f>
        <v>63.209824718201325</v>
      </c>
      <c r="U152" s="36">
        <f>IF($F$10=0,0,IF(OR(((SIN($E$10/$O$2)+COS($F$10/$O$2)*SIN(S152/$O$2))/(SIN($F$10/$O$2)*COS(S152/$O$2)))&gt;1,((SIN($E$10/$O$2)+COS($F$10/$O$2)*SIN(S152/$O$2))/(SIN($F$10/$O$2)*COS(S152/$O$2)))&lt;-1),0,IF(((SIN($E$10/$O$2)+COS($F$10/$O$2)*SIN(S152/$O$2))/(SIN($F$10/$O$2)*COS(S152/$O$2)))=1,0,DEGREES(ACOS((SIN($E$10/$O$2)+COS($F$10/$O$2)*SIN(S152/$O$2))/(SIN($F$10/$O$2)*COS(S152/$O$2)))))))</f>
        <v>0</v>
      </c>
      <c r="V152" s="32">
        <f t="shared" si="25"/>
        <v>0.35116569287889626</v>
      </c>
      <c r="X152" s="30">
        <f t="shared" si="29"/>
        <v>67.5</v>
      </c>
      <c r="Y152" s="34">
        <f>IF($F$11=0,IF(AND($H$11&gt;X152,$G$11&lt;X152),180,0),IF(((-SIN($E$11/$O$2)+COS($F$11/$O$2)*SIN(X152/$O$2))/(SIN($F$11/$O$2)*COS(X152/$O$2)))&gt;1,0,IF(((-SIN($E$11/$O$2)+COS($F$11/$O$2)*SIN(X152/$O$2))/(SIN($F$11/$O$2)*COS(X152/$O$2)))&lt;-1,180,IF(((-SIN($E$11/$O$2)+COS($F$11/$O$2)*SIN(X152/$O$2))/(SIN($F$11/$O$2)*COS(X152/$O$2)))=-1,180,(IF(((-SIN($E$11/$O$2)+COS($F$11/$O$2)*SIN(X152/$O$2))/(SIN($F$11/$O$2)*COS(X152/$O$2)))=1,0,DEGREES(ACOS((-SIN($E$11/$O$2)+COS($F$11/$O$2)*SIN(X152/$O$2))/(SIN($F$11/$O$2)*COS(X152/$O$2))))))))))</f>
        <v>48.5837762187374</v>
      </c>
      <c r="Z152" s="36">
        <f>IF($F$11=0,0,IF(OR(((SIN($E$11/$O$2)+COS($F$11/$O$2)*SIN(X152/$O$2))/(SIN($F$11/$O$2)*COS(X152/$O$2)))&gt;1,((SIN($E$11/$O$2)+COS($F$11/$O$2)*SIN(X152/$O$2))/(SIN($F$11/$O$2)*COS(X152/$O$2)))&lt;-1),0,IF(((SIN($E$11/$O$2)+COS($F$11/$O$2)*SIN(X152/$O$2))/(SIN($F$11/$O$2)*COS(X152/$O$2)))=1,0,DEGREES(ACOS((SIN($E$11/$O$2)+COS($F$11/$O$2)*SIN(X152/$O$2))/(SIN($F$11/$O$2)*COS(X152/$O$2)))))))</f>
        <v>0</v>
      </c>
      <c r="AA152" s="32">
        <f t="shared" si="26"/>
        <v>0.26990986788187443</v>
      </c>
    </row>
    <row r="153" spans="14:27" ht="12.75">
      <c r="N153" s="30">
        <f t="shared" si="27"/>
        <v>68</v>
      </c>
      <c r="O153" s="34">
        <f>IF($F$9=0,IF(AND($H$9&gt;N153,$G$9&lt;N153),180,0),IF(((-SIN($E$9/$O$2)+COS($F$9/$O$2)*SIN(N153/$O$2))/(SIN($F$9/$O$2)*COS(N153/$O$2)))&gt;1,0,IF(((-SIN($E$9/$O$2)+COS($F$9/$O$2)*SIN(N153/$O$2))/(SIN($F$9/$O$2)*COS(N153/$O$2)))&lt;-1,180,IF(((-SIN($E$9/$O$2)+COS($F$9/$O$2)*SIN(N153/$O$2))/(SIN($F$9/$O$2)*COS(N153/$O$2)))=-1,180,(IF(((-SIN($E$9/$O$2)+COS($F$9/$O$2)*SIN(N153/$O$2))/(SIN($F$9/$O$2)*COS(N153/$O$2)))=1,0,DEGREES(ACOS((-SIN($E$9/$O$2)+COS($F$9/$O$2)*SIN(N153/$O$2))/(SIN($F$9/$O$2)*COS(N153/$O$2))))))))))</f>
        <v>73.01559338485373</v>
      </c>
      <c r="P153" s="34">
        <f>IF($F$9=0,0,IF(OR(((SIN($E$9/$O$2)+COS($F$9/$O$2)*SIN(N153/$O$2))/(SIN($F$9/$O$2)*COS(N153/$O$2)))&gt;1,((SIN($E$9/$O$2)+COS($F$9/$O$2)*SIN(N153/$O$2))/(SIN($F$9/$O$2)*COS(N153/$O$2)))&lt;-1),0,IF(((SIN($E$9/$O$2)+COS($F$9/$O$2)*SIN(N153/$O$2))/(SIN($F$9/$O$2)*COS(N153/$O$2)))=1,0,DEGREES(ACOS((SIN($E$9/$O$2)+COS($F$9/$O$2)*SIN(N153/$O$2))/(SIN($F$9/$O$2)*COS(N153/$O$2)))))))</f>
        <v>0</v>
      </c>
      <c r="Q153" s="32">
        <f t="shared" si="24"/>
        <v>0.4056421854714096</v>
      </c>
      <c r="S153" s="30">
        <f t="shared" si="28"/>
        <v>68</v>
      </c>
      <c r="T153" s="34">
        <f>IF($F$10=0,IF(AND($H$10&gt;S153,$G$10&lt;S153),180,0),IF(((-SIN($E$10/$O$2)+COS($F$10/$O$2)*SIN(S153/$O$2))/(SIN($F$10/$O$2)*COS(S153/$O$2)))&gt;1,0,IF(((-SIN($E$10/$O$2)+COS($F$10/$O$2)*SIN(S153/$O$2))/(SIN($F$10/$O$2)*COS(S153/$O$2)))&lt;-1,180,IF(((-SIN($E$10/$O$2)+COS($F$10/$O$2)*SIN(S153/$O$2))/(SIN($F$10/$O$2)*COS(S153/$O$2)))=-1,180,(IF(((-SIN($E$10/$O$2)+COS($F$10/$O$2)*SIN(S153/$O$2))/(SIN($F$10/$O$2)*COS(S153/$O$2)))=1,0,DEGREES(ACOS((-SIN($E$10/$O$2)+COS($F$10/$O$2)*SIN(S153/$O$2))/(SIN($F$10/$O$2)*COS(S153/$O$2))))))))))</f>
        <v>62.25513838491912</v>
      </c>
      <c r="U153" s="36">
        <f>IF($F$10=0,0,IF(OR(((SIN($E$10/$O$2)+COS($F$10/$O$2)*SIN(S153/$O$2))/(SIN($F$10/$O$2)*COS(S153/$O$2)))&gt;1,((SIN($E$10/$O$2)+COS($F$10/$O$2)*SIN(S153/$O$2))/(SIN($F$10/$O$2)*COS(S153/$O$2)))&lt;-1),0,IF(((SIN($E$10/$O$2)+COS($F$10/$O$2)*SIN(S153/$O$2))/(SIN($F$10/$O$2)*COS(S153/$O$2)))=1,0,DEGREES(ACOS((SIN($E$10/$O$2)+COS($F$10/$O$2)*SIN(S153/$O$2))/(SIN($F$10/$O$2)*COS(S153/$O$2)))))))</f>
        <v>0</v>
      </c>
      <c r="V153" s="32">
        <f t="shared" si="25"/>
        <v>0.34586187991621736</v>
      </c>
      <c r="X153" s="30">
        <f t="shared" si="29"/>
        <v>68</v>
      </c>
      <c r="Y153" s="34">
        <f>IF($F$11=0,IF(AND($H$11&gt;X153,$G$11&lt;X153),180,0),IF(((-SIN($E$11/$O$2)+COS($F$11/$O$2)*SIN(X153/$O$2))/(SIN($F$11/$O$2)*COS(X153/$O$2)))&gt;1,0,IF(((-SIN($E$11/$O$2)+COS($F$11/$O$2)*SIN(X153/$O$2))/(SIN($F$11/$O$2)*COS(X153/$O$2)))&lt;-1,180,IF(((-SIN($E$11/$O$2)+COS($F$11/$O$2)*SIN(X153/$O$2))/(SIN($F$11/$O$2)*COS(X153/$O$2)))=-1,180,(IF(((-SIN($E$11/$O$2)+COS($F$11/$O$2)*SIN(X153/$O$2))/(SIN($F$11/$O$2)*COS(X153/$O$2)))=1,0,DEGREES(ACOS((-SIN($E$11/$O$2)+COS($F$11/$O$2)*SIN(X153/$O$2))/(SIN($F$11/$O$2)*COS(X153/$O$2))))))))))</f>
        <v>47.08755800558745</v>
      </c>
      <c r="Z153" s="36">
        <f>IF($F$11=0,0,IF(OR(((SIN($E$11/$O$2)+COS($F$11/$O$2)*SIN(X153/$O$2))/(SIN($F$11/$O$2)*COS(X153/$O$2)))&gt;1,((SIN($E$11/$O$2)+COS($F$11/$O$2)*SIN(X153/$O$2))/(SIN($F$11/$O$2)*COS(X153/$O$2)))&lt;-1),0,IF(((SIN($E$11/$O$2)+COS($F$11/$O$2)*SIN(X153/$O$2))/(SIN($F$11/$O$2)*COS(X153/$O$2)))=1,0,DEGREES(ACOS((SIN($E$11/$O$2)+COS($F$11/$O$2)*SIN(X153/$O$2))/(SIN($F$11/$O$2)*COS(X153/$O$2)))))))</f>
        <v>0</v>
      </c>
      <c r="AA153" s="32">
        <f t="shared" si="26"/>
        <v>0.26159754447548583</v>
      </c>
    </row>
    <row r="154" spans="14:27" ht="12.75">
      <c r="N154" s="30">
        <f t="shared" si="27"/>
        <v>68.5</v>
      </c>
      <c r="O154" s="34">
        <f>IF($F$9=0,IF(AND($H$9&gt;N154,$G$9&lt;N154),180,0),IF(((-SIN($E$9/$O$2)+COS($F$9/$O$2)*SIN(N154/$O$2))/(SIN($F$9/$O$2)*COS(N154/$O$2)))&gt;1,0,IF(((-SIN($E$9/$O$2)+COS($F$9/$O$2)*SIN(N154/$O$2))/(SIN($F$9/$O$2)*COS(N154/$O$2)))&lt;-1,180,IF(((-SIN($E$9/$O$2)+COS($F$9/$O$2)*SIN(N154/$O$2))/(SIN($F$9/$O$2)*COS(N154/$O$2)))=-1,180,(IF(((-SIN($E$9/$O$2)+COS($F$9/$O$2)*SIN(N154/$O$2))/(SIN($F$9/$O$2)*COS(N154/$O$2)))=1,0,DEGREES(ACOS((-SIN($E$9/$O$2)+COS($F$9/$O$2)*SIN(N154/$O$2))/(SIN($F$9/$O$2)*COS(N154/$O$2))))))))))</f>
        <v>72.32209302173432</v>
      </c>
      <c r="P154" s="34">
        <f>IF($F$9=0,0,IF(OR(((SIN($E$9/$O$2)+COS($F$9/$O$2)*SIN(N154/$O$2))/(SIN($F$9/$O$2)*COS(N154/$O$2)))&gt;1,((SIN($E$9/$O$2)+COS($F$9/$O$2)*SIN(N154/$O$2))/(SIN($F$9/$O$2)*COS(N154/$O$2)))&lt;-1),0,IF(((SIN($E$9/$O$2)+COS($F$9/$O$2)*SIN(N154/$O$2))/(SIN($F$9/$O$2)*COS(N154/$O$2)))=1,0,DEGREES(ACOS((SIN($E$9/$O$2)+COS($F$9/$O$2)*SIN(N154/$O$2))/(SIN($F$9/$O$2)*COS(N154/$O$2)))))))</f>
        <v>0</v>
      </c>
      <c r="Q154" s="32">
        <f t="shared" si="24"/>
        <v>0.4017894056763018</v>
      </c>
      <c r="S154" s="30">
        <f t="shared" si="28"/>
        <v>68.5</v>
      </c>
      <c r="T154" s="34">
        <f>IF($F$10=0,IF(AND($H$10&gt;S154,$G$10&lt;S154),180,0),IF(((-SIN($E$10/$O$2)+COS($F$10/$O$2)*SIN(S154/$O$2))/(SIN($F$10/$O$2)*COS(S154/$O$2)))&gt;1,0,IF(((-SIN($E$10/$O$2)+COS($F$10/$O$2)*SIN(S154/$O$2))/(SIN($F$10/$O$2)*COS(S154/$O$2)))&lt;-1,180,IF(((-SIN($E$10/$O$2)+COS($F$10/$O$2)*SIN(S154/$O$2))/(SIN($F$10/$O$2)*COS(S154/$O$2)))=-1,180,(IF(((-SIN($E$10/$O$2)+COS($F$10/$O$2)*SIN(S154/$O$2))/(SIN($F$10/$O$2)*COS(S154/$O$2)))=1,0,DEGREES(ACOS((-SIN($E$10/$O$2)+COS($F$10/$O$2)*SIN(S154/$O$2))/(SIN($F$10/$O$2)*COS(S154/$O$2))))))))))</f>
        <v>61.254182531263496</v>
      </c>
      <c r="U154" s="36">
        <f>IF($F$10=0,0,IF(OR(((SIN($E$10/$O$2)+COS($F$10/$O$2)*SIN(S154/$O$2))/(SIN($F$10/$O$2)*COS(S154/$O$2)))&gt;1,((SIN($E$10/$O$2)+COS($F$10/$O$2)*SIN(S154/$O$2))/(SIN($F$10/$O$2)*COS(S154/$O$2)))&lt;-1),0,IF(((SIN($E$10/$O$2)+COS($F$10/$O$2)*SIN(S154/$O$2))/(SIN($F$10/$O$2)*COS(S154/$O$2)))=1,0,DEGREES(ACOS((SIN($E$10/$O$2)+COS($F$10/$O$2)*SIN(S154/$O$2))/(SIN($F$10/$O$2)*COS(S154/$O$2)))))))</f>
        <v>0</v>
      </c>
      <c r="V154" s="32">
        <f t="shared" si="25"/>
        <v>0.34030101406257496</v>
      </c>
      <c r="X154" s="30">
        <f t="shared" si="29"/>
        <v>68.5</v>
      </c>
      <c r="Y154" s="34">
        <f>IF($F$11=0,IF(AND($H$11&gt;X154,$G$11&lt;X154),180,0),IF(((-SIN($E$11/$O$2)+COS($F$11/$O$2)*SIN(X154/$O$2))/(SIN($F$11/$O$2)*COS(X154/$O$2)))&gt;1,0,IF(((-SIN($E$11/$O$2)+COS($F$11/$O$2)*SIN(X154/$O$2))/(SIN($F$11/$O$2)*COS(X154/$O$2)))&lt;-1,180,IF(((-SIN($E$11/$O$2)+COS($F$11/$O$2)*SIN(X154/$O$2))/(SIN($F$11/$O$2)*COS(X154/$O$2)))=-1,180,(IF(((-SIN($E$11/$O$2)+COS($F$11/$O$2)*SIN(X154/$O$2))/(SIN($F$11/$O$2)*COS(X154/$O$2)))=1,0,DEGREES(ACOS((-SIN($E$11/$O$2)+COS($F$11/$O$2)*SIN(X154/$O$2))/(SIN($F$11/$O$2)*COS(X154/$O$2))))))))))</f>
        <v>45.490139860963936</v>
      </c>
      <c r="Z154" s="36">
        <f>IF($F$11=0,0,IF(OR(((SIN($E$11/$O$2)+COS($F$11/$O$2)*SIN(X154/$O$2))/(SIN($F$11/$O$2)*COS(X154/$O$2)))&gt;1,((SIN($E$11/$O$2)+COS($F$11/$O$2)*SIN(X154/$O$2))/(SIN($F$11/$O$2)*COS(X154/$O$2)))&lt;-1),0,IF(((SIN($E$11/$O$2)+COS($F$11/$O$2)*SIN(X154/$O$2))/(SIN($F$11/$O$2)*COS(X154/$O$2)))=1,0,DEGREES(ACOS((SIN($E$11/$O$2)+COS($F$11/$O$2)*SIN(X154/$O$2))/(SIN($F$11/$O$2)*COS(X154/$O$2)))))))</f>
        <v>0</v>
      </c>
      <c r="AA154" s="32">
        <f t="shared" si="26"/>
        <v>0.2527229992275774</v>
      </c>
    </row>
    <row r="155" spans="14:27" ht="12.75">
      <c r="N155" s="30">
        <f t="shared" si="27"/>
        <v>69</v>
      </c>
      <c r="O155" s="34">
        <f>IF($F$9=0,IF(AND($H$9&gt;N155,$G$9&lt;N155),180,0),IF(((-SIN($E$9/$O$2)+COS($F$9/$O$2)*SIN(N155/$O$2))/(SIN($F$9/$O$2)*COS(N155/$O$2)))&gt;1,0,IF(((-SIN($E$9/$O$2)+COS($F$9/$O$2)*SIN(N155/$O$2))/(SIN($F$9/$O$2)*COS(N155/$O$2)))&lt;-1,180,IF(((-SIN($E$9/$O$2)+COS($F$9/$O$2)*SIN(N155/$O$2))/(SIN($F$9/$O$2)*COS(N155/$O$2)))=-1,180,(IF(((-SIN($E$9/$O$2)+COS($F$9/$O$2)*SIN(N155/$O$2))/(SIN($F$9/$O$2)*COS(N155/$O$2)))=1,0,DEGREES(ACOS((-SIN($E$9/$O$2)+COS($F$9/$O$2)*SIN(N155/$O$2))/(SIN($F$9/$O$2)*COS(N155/$O$2))))))))))</f>
        <v>71.59975973474613</v>
      </c>
      <c r="P155" s="34">
        <f>IF($F$9=0,0,IF(OR(((SIN($E$9/$O$2)+COS($F$9/$O$2)*SIN(N155/$O$2))/(SIN($F$9/$O$2)*COS(N155/$O$2)))&gt;1,((SIN($E$9/$O$2)+COS($F$9/$O$2)*SIN(N155/$O$2))/(SIN($F$9/$O$2)*COS(N155/$O$2)))&lt;-1),0,IF(((SIN($E$9/$O$2)+COS($F$9/$O$2)*SIN(N155/$O$2))/(SIN($F$9/$O$2)*COS(N155/$O$2)))=1,0,DEGREES(ACOS((SIN($E$9/$O$2)+COS($F$9/$O$2)*SIN(N155/$O$2))/(SIN($F$9/$O$2)*COS(N155/$O$2)))))))</f>
        <v>0</v>
      </c>
      <c r="Q155" s="32">
        <f t="shared" si="24"/>
        <v>0.3977764429708118</v>
      </c>
      <c r="S155" s="30">
        <f t="shared" si="28"/>
        <v>69</v>
      </c>
      <c r="T155" s="34">
        <f>IF($F$10=0,IF(AND($H$10&gt;S155,$G$10&lt;S155),180,0),IF(((-SIN($E$10/$O$2)+COS($F$10/$O$2)*SIN(S155/$O$2))/(SIN($F$10/$O$2)*COS(S155/$O$2)))&gt;1,0,IF(((-SIN($E$10/$O$2)+COS($F$10/$O$2)*SIN(S155/$O$2))/(SIN($F$10/$O$2)*COS(S155/$O$2)))&lt;-1,180,IF(((-SIN($E$10/$O$2)+COS($F$10/$O$2)*SIN(S155/$O$2))/(SIN($F$10/$O$2)*COS(S155/$O$2)))=-1,180,(IF(((-SIN($E$10/$O$2)+COS($F$10/$O$2)*SIN(S155/$O$2))/(SIN($F$10/$O$2)*COS(S155/$O$2)))=1,0,DEGREES(ACOS((-SIN($E$10/$O$2)+COS($F$10/$O$2)*SIN(S155/$O$2))/(SIN($F$10/$O$2)*COS(S155/$O$2))))))))))</f>
        <v>60.20257024354201</v>
      </c>
      <c r="U155" s="36">
        <f>IF($F$10=0,0,IF(OR(((SIN($E$10/$O$2)+COS($F$10/$O$2)*SIN(S155/$O$2))/(SIN($F$10/$O$2)*COS(S155/$O$2)))&gt;1,((SIN($E$10/$O$2)+COS($F$10/$O$2)*SIN(S155/$O$2))/(SIN($F$10/$O$2)*COS(S155/$O$2)))&lt;-1),0,IF(((SIN($E$10/$O$2)+COS($F$10/$O$2)*SIN(S155/$O$2))/(SIN($F$10/$O$2)*COS(S155/$O$2)))=1,0,DEGREES(ACOS((SIN($E$10/$O$2)+COS($F$10/$O$2)*SIN(S155/$O$2))/(SIN($F$10/$O$2)*COS(S155/$O$2)))))))</f>
        <v>0</v>
      </c>
      <c r="V155" s="32">
        <f t="shared" si="25"/>
        <v>0.33445872357523343</v>
      </c>
      <c r="X155" s="30">
        <f t="shared" si="29"/>
        <v>69</v>
      </c>
      <c r="Y155" s="34">
        <f>IF($F$11=0,IF(AND($H$11&gt;X155,$G$11&lt;X155),180,0),IF(((-SIN($E$11/$O$2)+COS($F$11/$O$2)*SIN(X155/$O$2))/(SIN($F$11/$O$2)*COS(X155/$O$2)))&gt;1,0,IF(((-SIN($E$11/$O$2)+COS($F$11/$O$2)*SIN(X155/$O$2))/(SIN($F$11/$O$2)*COS(X155/$O$2)))&lt;-1,180,IF(((-SIN($E$11/$O$2)+COS($F$11/$O$2)*SIN(X155/$O$2))/(SIN($F$11/$O$2)*COS(X155/$O$2)))=-1,180,(IF(((-SIN($E$11/$O$2)+COS($F$11/$O$2)*SIN(X155/$O$2))/(SIN($F$11/$O$2)*COS(X155/$O$2)))=1,0,DEGREES(ACOS((-SIN($E$11/$O$2)+COS($F$11/$O$2)*SIN(X155/$O$2))/(SIN($F$11/$O$2)*COS(X155/$O$2))))))))))</f>
        <v>43.77702921366135</v>
      </c>
      <c r="Z155" s="36">
        <f>IF($F$11=0,0,IF(OR(((SIN($E$11/$O$2)+COS($F$11/$O$2)*SIN(X155/$O$2))/(SIN($F$11/$O$2)*COS(X155/$O$2)))&gt;1,((SIN($E$11/$O$2)+COS($F$11/$O$2)*SIN(X155/$O$2))/(SIN($F$11/$O$2)*COS(X155/$O$2)))&lt;-1),0,IF(((SIN($E$11/$O$2)+COS($F$11/$O$2)*SIN(X155/$O$2))/(SIN($F$11/$O$2)*COS(X155/$O$2)))=1,0,DEGREES(ACOS((SIN($E$11/$O$2)+COS($F$11/$O$2)*SIN(X155/$O$2))/(SIN($F$11/$O$2)*COS(X155/$O$2)))))))</f>
        <v>0</v>
      </c>
      <c r="AA155" s="32">
        <f t="shared" si="26"/>
        <v>0.24320571785367417</v>
      </c>
    </row>
    <row r="156" spans="14:27" ht="12.75">
      <c r="N156" s="30">
        <f t="shared" si="27"/>
        <v>69.5</v>
      </c>
      <c r="O156" s="34">
        <f>IF($F$9=0,IF(AND($H$9&gt;N156,$G$9&lt;N156),180,0),IF(((-SIN($E$9/$O$2)+COS($F$9/$O$2)*SIN(N156/$O$2))/(SIN($F$9/$O$2)*COS(N156/$O$2)))&gt;1,0,IF(((-SIN($E$9/$O$2)+COS($F$9/$O$2)*SIN(N156/$O$2))/(SIN($F$9/$O$2)*COS(N156/$O$2)))&lt;-1,180,IF(((-SIN($E$9/$O$2)+COS($F$9/$O$2)*SIN(N156/$O$2))/(SIN($F$9/$O$2)*COS(N156/$O$2)))=-1,180,(IF(((-SIN($E$9/$O$2)+COS($F$9/$O$2)*SIN(N156/$O$2))/(SIN($F$9/$O$2)*COS(N156/$O$2)))=1,0,DEGREES(ACOS((-SIN($E$9/$O$2)+COS($F$9/$O$2)*SIN(N156/$O$2))/(SIN($F$9/$O$2)*COS(N156/$O$2))))))))))</f>
        <v>70.84617565803265</v>
      </c>
      <c r="P156" s="34">
        <f>IF($F$9=0,0,IF(OR(((SIN($E$9/$O$2)+COS($F$9/$O$2)*SIN(N156/$O$2))/(SIN($F$9/$O$2)*COS(N156/$O$2)))&gt;1,((SIN($E$9/$O$2)+COS($F$9/$O$2)*SIN(N156/$O$2))/(SIN($F$9/$O$2)*COS(N156/$O$2)))&lt;-1),0,IF(((SIN($E$9/$O$2)+COS($F$9/$O$2)*SIN(N156/$O$2))/(SIN($F$9/$O$2)*COS(N156/$O$2)))=1,0,DEGREES(ACOS((SIN($E$9/$O$2)+COS($F$9/$O$2)*SIN(N156/$O$2))/(SIN($F$9/$O$2)*COS(N156/$O$2)))))))</f>
        <v>0</v>
      </c>
      <c r="Q156" s="32">
        <f t="shared" si="24"/>
        <v>0.39358986476684804</v>
      </c>
      <c r="S156" s="30">
        <f t="shared" si="28"/>
        <v>69.5</v>
      </c>
      <c r="T156" s="34">
        <f>IF($F$10=0,IF(AND($H$10&gt;S156,$G$10&lt;S156),180,0),IF(((-SIN($E$10/$O$2)+COS($F$10/$O$2)*SIN(S156/$O$2))/(SIN($F$10/$O$2)*COS(S156/$O$2)))&gt;1,0,IF(((-SIN($E$10/$O$2)+COS($F$10/$O$2)*SIN(S156/$O$2))/(SIN($F$10/$O$2)*COS(S156/$O$2)))&lt;-1,180,IF(((-SIN($E$10/$O$2)+COS($F$10/$O$2)*SIN(S156/$O$2))/(SIN($F$10/$O$2)*COS(S156/$O$2)))=-1,180,(IF(((-SIN($E$10/$O$2)+COS($F$10/$O$2)*SIN(S156/$O$2))/(SIN($F$10/$O$2)*COS(S156/$O$2)))=1,0,DEGREES(ACOS((-SIN($E$10/$O$2)+COS($F$10/$O$2)*SIN(S156/$O$2))/(SIN($F$10/$O$2)*COS(S156/$O$2))))))))))</f>
        <v>59.095294971063396</v>
      </c>
      <c r="U156" s="36">
        <f>IF($F$10=0,0,IF(OR(((SIN($E$10/$O$2)+COS($F$10/$O$2)*SIN(S156/$O$2))/(SIN($F$10/$O$2)*COS(S156/$O$2)))&gt;1,((SIN($E$10/$O$2)+COS($F$10/$O$2)*SIN(S156/$O$2))/(SIN($F$10/$O$2)*COS(S156/$O$2)))&lt;-1),0,IF(((SIN($E$10/$O$2)+COS($F$10/$O$2)*SIN(S156/$O$2))/(SIN($F$10/$O$2)*COS(S156/$O$2)))=1,0,DEGREES(ACOS((SIN($E$10/$O$2)+COS($F$10/$O$2)*SIN(S156/$O$2))/(SIN($F$10/$O$2)*COS(S156/$O$2)))))))</f>
        <v>0</v>
      </c>
      <c r="V156" s="32">
        <f t="shared" si="25"/>
        <v>0.32830719428368554</v>
      </c>
      <c r="X156" s="30">
        <f t="shared" si="29"/>
        <v>69.5</v>
      </c>
      <c r="Y156" s="34">
        <f>IF($F$11=0,IF(AND($H$11&gt;X156,$G$11&lt;X156),180,0),IF(((-SIN($E$11/$O$2)+COS($F$11/$O$2)*SIN(X156/$O$2))/(SIN($F$11/$O$2)*COS(X156/$O$2)))&gt;1,0,IF(((-SIN($E$11/$O$2)+COS($F$11/$O$2)*SIN(X156/$O$2))/(SIN($F$11/$O$2)*COS(X156/$O$2)))&lt;-1,180,IF(((-SIN($E$11/$O$2)+COS($F$11/$O$2)*SIN(X156/$O$2))/(SIN($F$11/$O$2)*COS(X156/$O$2)))=-1,180,(IF(((-SIN($E$11/$O$2)+COS($F$11/$O$2)*SIN(X156/$O$2))/(SIN($F$11/$O$2)*COS(X156/$O$2)))=1,0,DEGREES(ACOS((-SIN($E$11/$O$2)+COS($F$11/$O$2)*SIN(X156/$O$2))/(SIN($F$11/$O$2)*COS(X156/$O$2))))))))))</f>
        <v>41.930177583996795</v>
      </c>
      <c r="Z156" s="36">
        <f>IF($F$11=0,0,IF(OR(((SIN($E$11/$O$2)+COS($F$11/$O$2)*SIN(X156/$O$2))/(SIN($F$11/$O$2)*COS(X156/$O$2)))&gt;1,((SIN($E$11/$O$2)+COS($F$11/$O$2)*SIN(X156/$O$2))/(SIN($F$11/$O$2)*COS(X156/$O$2)))&lt;-1),0,IF(((SIN($E$11/$O$2)+COS($F$11/$O$2)*SIN(X156/$O$2))/(SIN($F$11/$O$2)*COS(X156/$O$2)))=1,0,DEGREES(ACOS((SIN($E$11/$O$2)+COS($F$11/$O$2)*SIN(X156/$O$2))/(SIN($F$11/$O$2)*COS(X156/$O$2)))))))</f>
        <v>0</v>
      </c>
      <c r="AA156" s="32">
        <f t="shared" si="26"/>
        <v>0.2329454310222044</v>
      </c>
    </row>
    <row r="157" spans="14:27" ht="12.75">
      <c r="N157" s="30">
        <f t="shared" si="27"/>
        <v>70</v>
      </c>
      <c r="O157" s="34">
        <f>IF($F$9=0,IF(AND($H$9&gt;N157,$G$9&lt;N157),180,0),IF(((-SIN($E$9/$O$2)+COS($F$9/$O$2)*SIN(N157/$O$2))/(SIN($F$9/$O$2)*COS(N157/$O$2)))&gt;1,0,IF(((-SIN($E$9/$O$2)+COS($F$9/$O$2)*SIN(N157/$O$2))/(SIN($F$9/$O$2)*COS(N157/$O$2)))&lt;-1,180,IF(((-SIN($E$9/$O$2)+COS($F$9/$O$2)*SIN(N157/$O$2))/(SIN($F$9/$O$2)*COS(N157/$O$2)))=-1,180,(IF(((-SIN($E$9/$O$2)+COS($F$9/$O$2)*SIN(N157/$O$2))/(SIN($F$9/$O$2)*COS(N157/$O$2)))=1,0,DEGREES(ACOS((-SIN($E$9/$O$2)+COS($F$9/$O$2)*SIN(N157/$O$2))/(SIN($F$9/$O$2)*COS(N157/$O$2))))))))))</f>
        <v>70.05863809121017</v>
      </c>
      <c r="P157" s="34">
        <f>IF($F$9=0,0,IF(OR(((SIN($E$9/$O$2)+COS($F$9/$O$2)*SIN(N157/$O$2))/(SIN($F$9/$O$2)*COS(N157/$O$2)))&gt;1,((SIN($E$9/$O$2)+COS($F$9/$O$2)*SIN(N157/$O$2))/(SIN($F$9/$O$2)*COS(N157/$O$2)))&lt;-1),0,IF(((SIN($E$9/$O$2)+COS($F$9/$O$2)*SIN(N157/$O$2))/(SIN($F$9/$O$2)*COS(N157/$O$2)))=1,0,DEGREES(ACOS((SIN($E$9/$O$2)+COS($F$9/$O$2)*SIN(N157/$O$2))/(SIN($F$9/$O$2)*COS(N157/$O$2)))))))</f>
        <v>0</v>
      </c>
      <c r="Q157" s="32">
        <f t="shared" si="24"/>
        <v>0.38921465606227873</v>
      </c>
      <c r="S157" s="30">
        <f t="shared" si="28"/>
        <v>70</v>
      </c>
      <c r="T157" s="34">
        <f>IF($F$10=0,IF(AND($H$10&gt;S157,$G$10&lt;S157),180,0),IF(((-SIN($E$10/$O$2)+COS($F$10/$O$2)*SIN(S157/$O$2))/(SIN($F$10/$O$2)*COS(S157/$O$2)))&gt;1,0,IF(((-SIN($E$10/$O$2)+COS($F$10/$O$2)*SIN(S157/$O$2))/(SIN($F$10/$O$2)*COS(S157/$O$2)))&lt;-1,180,IF(((-SIN($E$10/$O$2)+COS($F$10/$O$2)*SIN(S157/$O$2))/(SIN($F$10/$O$2)*COS(S157/$O$2)))=-1,180,(IF(((-SIN($E$10/$O$2)+COS($F$10/$O$2)*SIN(S157/$O$2))/(SIN($F$10/$O$2)*COS(S157/$O$2)))=1,0,DEGREES(ACOS((-SIN($E$10/$O$2)+COS($F$10/$O$2)*SIN(S157/$O$2))/(SIN($F$10/$O$2)*COS(S157/$O$2))))))))))</f>
        <v>57.926606820483286</v>
      </c>
      <c r="U157" s="36">
        <f>IF($F$10=0,0,IF(OR(((SIN($E$10/$O$2)+COS($F$10/$O$2)*SIN(S157/$O$2))/(SIN($F$10/$O$2)*COS(S157/$O$2)))&gt;1,((SIN($E$10/$O$2)+COS($F$10/$O$2)*SIN(S157/$O$2))/(SIN($F$10/$O$2)*COS(S157/$O$2)))&lt;-1),0,IF(((SIN($E$10/$O$2)+COS($F$10/$O$2)*SIN(S157/$O$2))/(SIN($F$10/$O$2)*COS(S157/$O$2)))=1,0,DEGREES(ACOS((SIN($E$10/$O$2)+COS($F$10/$O$2)*SIN(S157/$O$2))/(SIN($F$10/$O$2)*COS(S157/$O$2)))))))</f>
        <v>0</v>
      </c>
      <c r="V157" s="32">
        <f t="shared" si="25"/>
        <v>0.3218144823360183</v>
      </c>
      <c r="X157" s="30">
        <f t="shared" si="29"/>
        <v>70</v>
      </c>
      <c r="Y157" s="34">
        <f>IF($F$11=0,IF(AND($H$11&gt;X157,$G$11&lt;X157),180,0),IF(((-SIN($E$11/$O$2)+COS($F$11/$O$2)*SIN(X157/$O$2))/(SIN($F$11/$O$2)*COS(X157/$O$2)))&gt;1,0,IF(((-SIN($E$11/$O$2)+COS($F$11/$O$2)*SIN(X157/$O$2))/(SIN($F$11/$O$2)*COS(X157/$O$2)))&lt;-1,180,IF(((-SIN($E$11/$O$2)+COS($F$11/$O$2)*SIN(X157/$O$2))/(SIN($F$11/$O$2)*COS(X157/$O$2)))=-1,180,(IF(((-SIN($E$11/$O$2)+COS($F$11/$O$2)*SIN(X157/$O$2))/(SIN($F$11/$O$2)*COS(X157/$O$2)))=1,0,DEGREES(ACOS((-SIN($E$11/$O$2)+COS($F$11/$O$2)*SIN(X157/$O$2))/(SIN($F$11/$O$2)*COS(X157/$O$2))))))))))</f>
        <v>39.92661031465042</v>
      </c>
      <c r="Z157" s="36">
        <f>IF($F$11=0,0,IF(OR(((SIN($E$11/$O$2)+COS($F$11/$O$2)*SIN(X157/$O$2))/(SIN($F$11/$O$2)*COS(X157/$O$2)))&gt;1,((SIN($E$11/$O$2)+COS($F$11/$O$2)*SIN(X157/$O$2))/(SIN($F$11/$O$2)*COS(X157/$O$2)))&lt;-1),0,IF(((SIN($E$11/$O$2)+COS($F$11/$O$2)*SIN(X157/$O$2))/(SIN($F$11/$O$2)*COS(X157/$O$2)))=1,0,DEGREES(ACOS((SIN($E$11/$O$2)+COS($F$11/$O$2)*SIN(X157/$O$2))/(SIN($F$11/$O$2)*COS(X157/$O$2)))))))</f>
        <v>0</v>
      </c>
      <c r="AA157" s="32">
        <f t="shared" si="26"/>
        <v>0.2218145017480579</v>
      </c>
    </row>
    <row r="158" spans="14:27" ht="12.75">
      <c r="N158" s="30">
        <f t="shared" si="27"/>
        <v>70.5</v>
      </c>
      <c r="O158" s="34">
        <f>IF($F$9=0,IF(AND($H$9&gt;N158,$G$9&lt;N158),180,0),IF(((-SIN($E$9/$O$2)+COS($F$9/$O$2)*SIN(N158/$O$2))/(SIN($F$9/$O$2)*COS(N158/$O$2)))&gt;1,0,IF(((-SIN($E$9/$O$2)+COS($F$9/$O$2)*SIN(N158/$O$2))/(SIN($F$9/$O$2)*COS(N158/$O$2)))&lt;-1,180,IF(((-SIN($E$9/$O$2)+COS($F$9/$O$2)*SIN(N158/$O$2))/(SIN($F$9/$O$2)*COS(N158/$O$2)))=-1,180,(IF(((-SIN($E$9/$O$2)+COS($F$9/$O$2)*SIN(N158/$O$2))/(SIN($F$9/$O$2)*COS(N158/$O$2)))=1,0,DEGREES(ACOS((-SIN($E$9/$O$2)+COS($F$9/$O$2)*SIN(N158/$O$2))/(SIN($F$9/$O$2)*COS(N158/$O$2))))))))))</f>
        <v>69.23411439377698</v>
      </c>
      <c r="P158" s="34">
        <f>IF($F$9=0,0,IF(OR(((SIN($E$9/$O$2)+COS($F$9/$O$2)*SIN(N158/$O$2))/(SIN($F$9/$O$2)*COS(N158/$O$2)))&gt;1,((SIN($E$9/$O$2)+COS($F$9/$O$2)*SIN(N158/$O$2))/(SIN($F$9/$O$2)*COS(N158/$O$2)))&lt;-1),0,IF(((SIN($E$9/$O$2)+COS($F$9/$O$2)*SIN(N158/$O$2))/(SIN($F$9/$O$2)*COS(N158/$O$2)))=1,0,DEGREES(ACOS((SIN($E$9/$O$2)+COS($F$9/$O$2)*SIN(N158/$O$2))/(SIN($F$9/$O$2)*COS(N158/$O$2)))))))</f>
        <v>0</v>
      </c>
      <c r="Q158" s="32">
        <f t="shared" si="24"/>
        <v>0.38463396885431655</v>
      </c>
      <c r="S158" s="30">
        <f t="shared" si="28"/>
        <v>70.5</v>
      </c>
      <c r="T158" s="34">
        <f>IF($F$10=0,IF(AND($H$10&gt;S158,$G$10&lt;S158),180,0),IF(((-SIN($E$10/$O$2)+COS($F$10/$O$2)*SIN(S158/$O$2))/(SIN($F$10/$O$2)*COS(S158/$O$2)))&gt;1,0,IF(((-SIN($E$10/$O$2)+COS($F$10/$O$2)*SIN(S158/$O$2))/(SIN($F$10/$O$2)*COS(S158/$O$2)))&lt;-1,180,IF(((-SIN($E$10/$O$2)+COS($F$10/$O$2)*SIN(S158/$O$2))/(SIN($F$10/$O$2)*COS(S158/$O$2)))=-1,180,(IF(((-SIN($E$10/$O$2)+COS($F$10/$O$2)*SIN(S158/$O$2))/(SIN($F$10/$O$2)*COS(S158/$O$2)))=1,0,DEGREES(ACOS((-SIN($E$10/$O$2)+COS($F$10/$O$2)*SIN(S158/$O$2))/(SIN($F$10/$O$2)*COS(S158/$O$2))))))))))</f>
        <v>56.68985546233304</v>
      </c>
      <c r="U158" s="36">
        <f>IF($F$10=0,0,IF(OR(((SIN($E$10/$O$2)+COS($F$10/$O$2)*SIN(S158/$O$2))/(SIN($F$10/$O$2)*COS(S158/$O$2)))&gt;1,((SIN($E$10/$O$2)+COS($F$10/$O$2)*SIN(S158/$O$2))/(SIN($F$10/$O$2)*COS(S158/$O$2)))&lt;-1),0,IF(((SIN($E$10/$O$2)+COS($F$10/$O$2)*SIN(S158/$O$2))/(SIN($F$10/$O$2)*COS(S158/$O$2)))=1,0,DEGREES(ACOS((SIN($E$10/$O$2)+COS($F$10/$O$2)*SIN(S158/$O$2))/(SIN($F$10/$O$2)*COS(S158/$O$2)))))))</f>
        <v>0</v>
      </c>
      <c r="V158" s="32">
        <f t="shared" si="25"/>
        <v>0.3149436414574058</v>
      </c>
      <c r="X158" s="30">
        <f t="shared" si="29"/>
        <v>70.5</v>
      </c>
      <c r="Y158" s="34">
        <f>IF($F$11=0,IF(AND($H$11&gt;X158,$G$11&lt;X158),180,0),IF(((-SIN($E$11/$O$2)+COS($F$11/$O$2)*SIN(X158/$O$2))/(SIN($F$11/$O$2)*COS(X158/$O$2)))&gt;1,0,IF(((-SIN($E$11/$O$2)+COS($F$11/$O$2)*SIN(X158/$O$2))/(SIN($F$11/$O$2)*COS(X158/$O$2)))&lt;-1,180,IF(((-SIN($E$11/$O$2)+COS($F$11/$O$2)*SIN(X158/$O$2))/(SIN($F$11/$O$2)*COS(X158/$O$2)))=-1,180,(IF(((-SIN($E$11/$O$2)+COS($F$11/$O$2)*SIN(X158/$O$2))/(SIN($F$11/$O$2)*COS(X158/$O$2)))=1,0,DEGREES(ACOS((-SIN($E$11/$O$2)+COS($F$11/$O$2)*SIN(X158/$O$2))/(SIN($F$11/$O$2)*COS(X158/$O$2))))))))))</f>
        <v>37.73627909138983</v>
      </c>
      <c r="Z158" s="36">
        <f>IF($F$11=0,0,IF(OR(((SIN($E$11/$O$2)+COS($F$11/$O$2)*SIN(X158/$O$2))/(SIN($F$11/$O$2)*COS(X158/$O$2)))&gt;1,((SIN($E$11/$O$2)+COS($F$11/$O$2)*SIN(X158/$O$2))/(SIN($F$11/$O$2)*COS(X158/$O$2)))&lt;-1),0,IF(((SIN($E$11/$O$2)+COS($F$11/$O$2)*SIN(X158/$O$2))/(SIN($F$11/$O$2)*COS(X158/$O$2)))=1,0,DEGREES(ACOS((SIN($E$11/$O$2)+COS($F$11/$O$2)*SIN(X158/$O$2))/(SIN($F$11/$O$2)*COS(X158/$O$2)))))))</f>
        <v>0</v>
      </c>
      <c r="AA158" s="32">
        <f t="shared" si="26"/>
        <v>0.20964599495216574</v>
      </c>
    </row>
    <row r="159" spans="14:27" ht="12.75">
      <c r="N159" s="30">
        <f t="shared" si="27"/>
        <v>71</v>
      </c>
      <c r="O159" s="34">
        <f>IF($F$9=0,IF(AND($H$9&gt;N159,$G$9&lt;N159),180,0),IF(((-SIN($E$9/$O$2)+COS($F$9/$O$2)*SIN(N159/$O$2))/(SIN($F$9/$O$2)*COS(N159/$O$2)))&gt;1,0,IF(((-SIN($E$9/$O$2)+COS($F$9/$O$2)*SIN(N159/$O$2))/(SIN($F$9/$O$2)*COS(N159/$O$2)))&lt;-1,180,IF(((-SIN($E$9/$O$2)+COS($F$9/$O$2)*SIN(N159/$O$2))/(SIN($F$9/$O$2)*COS(N159/$O$2)))=-1,180,(IF(((-SIN($E$9/$O$2)+COS($F$9/$O$2)*SIN(N159/$O$2))/(SIN($F$9/$O$2)*COS(N159/$O$2)))=1,0,DEGREES(ACOS((-SIN($E$9/$O$2)+COS($F$9/$O$2)*SIN(N159/$O$2))/(SIN($F$9/$O$2)*COS(N159/$O$2))))))))))</f>
        <v>68.3691876620199</v>
      </c>
      <c r="P159" s="34">
        <f>IF($F$9=0,0,IF(OR(((SIN($E$9/$O$2)+COS($F$9/$O$2)*SIN(N159/$O$2))/(SIN($F$9/$O$2)*COS(N159/$O$2)))&gt;1,((SIN($E$9/$O$2)+COS($F$9/$O$2)*SIN(N159/$O$2))/(SIN($F$9/$O$2)*COS(N159/$O$2)))&lt;-1),0,IF(((SIN($E$9/$O$2)+COS($F$9/$O$2)*SIN(N159/$O$2))/(SIN($F$9/$O$2)*COS(N159/$O$2)))=1,0,DEGREES(ACOS((SIN($E$9/$O$2)+COS($F$9/$O$2)*SIN(N159/$O$2))/(SIN($F$9/$O$2)*COS(N159/$O$2)))))))</f>
        <v>0</v>
      </c>
      <c r="Q159" s="32">
        <f t="shared" si="24"/>
        <v>0.379828820344555</v>
      </c>
      <c r="S159" s="30">
        <f t="shared" si="28"/>
        <v>71</v>
      </c>
      <c r="T159" s="34">
        <f>IF($F$10=0,IF(AND($H$10&gt;S159,$G$10&lt;S159),180,0),IF(((-SIN($E$10/$O$2)+COS($F$10/$O$2)*SIN(S159/$O$2))/(SIN($F$10/$O$2)*COS(S159/$O$2)))&gt;1,0,IF(((-SIN($E$10/$O$2)+COS($F$10/$O$2)*SIN(S159/$O$2))/(SIN($F$10/$O$2)*COS(S159/$O$2)))&lt;-1,180,IF(((-SIN($E$10/$O$2)+COS($F$10/$O$2)*SIN(S159/$O$2))/(SIN($F$10/$O$2)*COS(S159/$O$2)))=-1,180,(IF(((-SIN($E$10/$O$2)+COS($F$10/$O$2)*SIN(S159/$O$2))/(SIN($F$10/$O$2)*COS(S159/$O$2)))=1,0,DEGREES(ACOS((-SIN($E$10/$O$2)+COS($F$10/$O$2)*SIN(S159/$O$2))/(SIN($F$10/$O$2)*COS(S159/$O$2))))))))))</f>
        <v>55.377287864081815</v>
      </c>
      <c r="U159" s="36">
        <f>IF($F$10=0,0,IF(OR(((SIN($E$10/$O$2)+COS($F$10/$O$2)*SIN(S159/$O$2))/(SIN($F$10/$O$2)*COS(S159/$O$2)))&gt;1,((SIN($E$10/$O$2)+COS($F$10/$O$2)*SIN(S159/$O$2))/(SIN($F$10/$O$2)*COS(S159/$O$2)))&lt;-1),0,IF(((SIN($E$10/$O$2)+COS($F$10/$O$2)*SIN(S159/$O$2))/(SIN($F$10/$O$2)*COS(S159/$O$2)))=1,0,DEGREES(ACOS((SIN($E$10/$O$2)+COS($F$10/$O$2)*SIN(S159/$O$2))/(SIN($F$10/$O$2)*COS(S159/$O$2)))))))</f>
        <v>0</v>
      </c>
      <c r="V159" s="32">
        <f t="shared" si="25"/>
        <v>0.307651599244899</v>
      </c>
      <c r="X159" s="30">
        <f t="shared" si="29"/>
        <v>71</v>
      </c>
      <c r="Y159" s="34">
        <f>IF($F$11=0,IF(AND($H$11&gt;X159,$G$11&lt;X159),180,0),IF(((-SIN($E$11/$O$2)+COS($F$11/$O$2)*SIN(X159/$O$2))/(SIN($F$11/$O$2)*COS(X159/$O$2)))&gt;1,0,IF(((-SIN($E$11/$O$2)+COS($F$11/$O$2)*SIN(X159/$O$2))/(SIN($F$11/$O$2)*COS(X159/$O$2)))&lt;-1,180,IF(((-SIN($E$11/$O$2)+COS($F$11/$O$2)*SIN(X159/$O$2))/(SIN($F$11/$O$2)*COS(X159/$O$2)))=-1,180,(IF(((-SIN($E$11/$O$2)+COS($F$11/$O$2)*SIN(X159/$O$2))/(SIN($F$11/$O$2)*COS(X159/$O$2)))=1,0,DEGREES(ACOS((-SIN($E$11/$O$2)+COS($F$11/$O$2)*SIN(X159/$O$2))/(SIN($F$11/$O$2)*COS(X159/$O$2))))))))))</f>
        <v>35.31851217730142</v>
      </c>
      <c r="Z159" s="36">
        <f>IF($F$11=0,0,IF(OR(((SIN($E$11/$O$2)+COS($F$11/$O$2)*SIN(X159/$O$2))/(SIN($F$11/$O$2)*COS(X159/$O$2)))&gt;1,((SIN($E$11/$O$2)+COS($F$11/$O$2)*SIN(X159/$O$2))/(SIN($F$11/$O$2)*COS(X159/$O$2)))&lt;-1),0,IF(((SIN($E$11/$O$2)+COS($F$11/$O$2)*SIN(X159/$O$2))/(SIN($F$11/$O$2)*COS(X159/$O$2)))=1,0,DEGREES(ACOS((SIN($E$11/$O$2)+COS($F$11/$O$2)*SIN(X159/$O$2))/(SIN($F$11/$O$2)*COS(X159/$O$2)))))))</f>
        <v>0</v>
      </c>
      <c r="AA159" s="32">
        <f t="shared" si="26"/>
        <v>0.19621395654056345</v>
      </c>
    </row>
    <row r="160" spans="14:27" ht="12.75">
      <c r="N160" s="30">
        <f t="shared" si="27"/>
        <v>71.5</v>
      </c>
      <c r="O160" s="34">
        <f>IF($F$9=0,IF(AND($H$9&gt;N160,$G$9&lt;N160),180,0),IF(((-SIN($E$9/$O$2)+COS($F$9/$O$2)*SIN(N160/$O$2))/(SIN($F$9/$O$2)*COS(N160/$O$2)))&gt;1,0,IF(((-SIN($E$9/$O$2)+COS($F$9/$O$2)*SIN(N160/$O$2))/(SIN($F$9/$O$2)*COS(N160/$O$2)))&lt;-1,180,IF(((-SIN($E$9/$O$2)+COS($F$9/$O$2)*SIN(N160/$O$2))/(SIN($F$9/$O$2)*COS(N160/$O$2)))=-1,180,(IF(((-SIN($E$9/$O$2)+COS($F$9/$O$2)*SIN(N160/$O$2))/(SIN($F$9/$O$2)*COS(N160/$O$2)))=1,0,DEGREES(ACOS((-SIN($E$9/$O$2)+COS($F$9/$O$2)*SIN(N160/$O$2))/(SIN($F$9/$O$2)*COS(N160/$O$2))))))))))</f>
        <v>67.4599908195656</v>
      </c>
      <c r="P160" s="34">
        <f>IF($F$9=0,0,IF(OR(((SIN($E$9/$O$2)+COS($F$9/$O$2)*SIN(N160/$O$2))/(SIN($F$9/$O$2)*COS(N160/$O$2)))&gt;1,((SIN($E$9/$O$2)+COS($F$9/$O$2)*SIN(N160/$O$2))/(SIN($F$9/$O$2)*COS(N160/$O$2)))&lt;-1),0,IF(((SIN($E$9/$O$2)+COS($F$9/$O$2)*SIN(N160/$O$2))/(SIN($F$9/$O$2)*COS(N160/$O$2)))=1,0,DEGREES(ACOS((SIN($E$9/$O$2)+COS($F$9/$O$2)*SIN(N160/$O$2))/(SIN($F$9/$O$2)*COS(N160/$O$2)))))))</f>
        <v>0</v>
      </c>
      <c r="Q160" s="32">
        <f t="shared" si="24"/>
        <v>0.3747777267753645</v>
      </c>
      <c r="S160" s="30">
        <f t="shared" si="28"/>
        <v>71.5</v>
      </c>
      <c r="T160" s="34">
        <f>IF($F$10=0,IF(AND($H$10&gt;S160,$G$10&lt;S160),180,0),IF(((-SIN($E$10/$O$2)+COS($F$10/$O$2)*SIN(S160/$O$2))/(SIN($F$10/$O$2)*COS(S160/$O$2)))&gt;1,0,IF(((-SIN($E$10/$O$2)+COS($F$10/$O$2)*SIN(S160/$O$2))/(SIN($F$10/$O$2)*COS(S160/$O$2)))&lt;-1,180,IF(((-SIN($E$10/$O$2)+COS($F$10/$O$2)*SIN(S160/$O$2))/(SIN($F$10/$O$2)*COS(S160/$O$2)))=-1,180,(IF(((-SIN($E$10/$O$2)+COS($F$10/$O$2)*SIN(S160/$O$2))/(SIN($F$10/$O$2)*COS(S160/$O$2)))=1,0,DEGREES(ACOS((-SIN($E$10/$O$2)+COS($F$10/$O$2)*SIN(S160/$O$2))/(SIN($F$10/$O$2)*COS(S160/$O$2))))))))))</f>
        <v>53.97978376201105</v>
      </c>
      <c r="U160" s="36">
        <f>IF($F$10=0,0,IF(OR(((SIN($E$10/$O$2)+COS($F$10/$O$2)*SIN(S160/$O$2))/(SIN($F$10/$O$2)*COS(S160/$O$2)))&gt;1,((SIN($E$10/$O$2)+COS($F$10/$O$2)*SIN(S160/$O$2))/(SIN($F$10/$O$2)*COS(S160/$O$2)))&lt;-1),0,IF(((SIN($E$10/$O$2)+COS($F$10/$O$2)*SIN(S160/$O$2))/(SIN($F$10/$O$2)*COS(S160/$O$2)))=1,0,DEGREES(ACOS((SIN($E$10/$O$2)+COS($F$10/$O$2)*SIN(S160/$O$2))/(SIN($F$10/$O$2)*COS(S160/$O$2)))))))</f>
        <v>0</v>
      </c>
      <c r="V160" s="32">
        <f t="shared" si="25"/>
        <v>0.29988768756672807</v>
      </c>
      <c r="X160" s="30">
        <f t="shared" si="29"/>
        <v>71.5</v>
      </c>
      <c r="Y160" s="34">
        <f>IF($F$11=0,IF(AND($H$11&gt;X160,$G$11&lt;X160),180,0),IF(((-SIN($E$11/$O$2)+COS($F$11/$O$2)*SIN(X160/$O$2))/(SIN($F$11/$O$2)*COS(X160/$O$2)))&gt;1,0,IF(((-SIN($E$11/$O$2)+COS($F$11/$O$2)*SIN(X160/$O$2))/(SIN($F$11/$O$2)*COS(X160/$O$2)))&lt;-1,180,IF(((-SIN($E$11/$O$2)+COS($F$11/$O$2)*SIN(X160/$O$2))/(SIN($F$11/$O$2)*COS(X160/$O$2)))=-1,180,(IF(((-SIN($E$11/$O$2)+COS($F$11/$O$2)*SIN(X160/$O$2))/(SIN($F$11/$O$2)*COS(X160/$O$2)))=1,0,DEGREES(ACOS((-SIN($E$11/$O$2)+COS($F$11/$O$2)*SIN(X160/$O$2))/(SIN($F$11/$O$2)*COS(X160/$O$2))))))))))</f>
        <v>32.61573423034242</v>
      </c>
      <c r="Z160" s="36">
        <f>IF($F$11=0,0,IF(OR(((SIN($E$11/$O$2)+COS($F$11/$O$2)*SIN(X160/$O$2))/(SIN($F$11/$O$2)*COS(X160/$O$2)))&gt;1,((SIN($E$11/$O$2)+COS($F$11/$O$2)*SIN(X160/$O$2))/(SIN($F$11/$O$2)*COS(X160/$O$2)))&lt;-1),0,IF(((SIN($E$11/$O$2)+COS($F$11/$O$2)*SIN(X160/$O$2))/(SIN($F$11/$O$2)*COS(X160/$O$2)))=1,0,DEGREES(ACOS((SIN($E$11/$O$2)+COS($F$11/$O$2)*SIN(X160/$O$2))/(SIN($F$11/$O$2)*COS(X160/$O$2)))))))</f>
        <v>0</v>
      </c>
      <c r="AA160" s="32">
        <f t="shared" si="26"/>
        <v>0.18119852350190233</v>
      </c>
    </row>
    <row r="161" spans="14:27" ht="12.75">
      <c r="N161" s="30">
        <f t="shared" si="27"/>
        <v>72</v>
      </c>
      <c r="O161" s="34">
        <f>IF($F$9=0,IF(AND($H$9&gt;N161,$G$9&lt;N161),180,0),IF(((-SIN($E$9/$O$2)+COS($F$9/$O$2)*SIN(N161/$O$2))/(SIN($F$9/$O$2)*COS(N161/$O$2)))&gt;1,0,IF(((-SIN($E$9/$O$2)+COS($F$9/$O$2)*SIN(N161/$O$2))/(SIN($F$9/$O$2)*COS(N161/$O$2)))&lt;-1,180,IF(((-SIN($E$9/$O$2)+COS($F$9/$O$2)*SIN(N161/$O$2))/(SIN($F$9/$O$2)*COS(N161/$O$2)))=-1,180,(IF(((-SIN($E$9/$O$2)+COS($F$9/$O$2)*SIN(N161/$O$2))/(SIN($F$9/$O$2)*COS(N161/$O$2)))=1,0,DEGREES(ACOS((-SIN($E$9/$O$2)+COS($F$9/$O$2)*SIN(N161/$O$2))/(SIN($F$9/$O$2)*COS(N161/$O$2))))))))))</f>
        <v>66.50212600190083</v>
      </c>
      <c r="P161" s="34">
        <f>IF($F$9=0,0,IF(OR(((SIN($E$9/$O$2)+COS($F$9/$O$2)*SIN(N161/$O$2))/(SIN($F$9/$O$2)*COS(N161/$O$2)))&gt;1,((SIN($E$9/$O$2)+COS($F$9/$O$2)*SIN(N161/$O$2))/(SIN($F$9/$O$2)*COS(N161/$O$2)))&lt;-1),0,IF(((SIN($E$9/$O$2)+COS($F$9/$O$2)*SIN(N161/$O$2))/(SIN($F$9/$O$2)*COS(N161/$O$2)))=1,0,DEGREES(ACOS((SIN($E$9/$O$2)+COS($F$9/$O$2)*SIN(N161/$O$2))/(SIN($F$9/$O$2)*COS(N161/$O$2)))))))</f>
        <v>0</v>
      </c>
      <c r="Q161" s="32">
        <f t="shared" si="24"/>
        <v>0.3694562555661157</v>
      </c>
      <c r="S161" s="30">
        <f t="shared" si="28"/>
        <v>72</v>
      </c>
      <c r="T161" s="34">
        <f>IF($F$10=0,IF(AND($H$10&gt;S161,$G$10&lt;S161),180,0),IF(((-SIN($E$10/$O$2)+COS($F$10/$O$2)*SIN(S161/$O$2))/(SIN($F$10/$O$2)*COS(S161/$O$2)))&gt;1,0,IF(((-SIN($E$10/$O$2)+COS($F$10/$O$2)*SIN(S161/$O$2))/(SIN($F$10/$O$2)*COS(S161/$O$2)))&lt;-1,180,IF(((-SIN($E$10/$O$2)+COS($F$10/$O$2)*SIN(S161/$O$2))/(SIN($F$10/$O$2)*COS(S161/$O$2)))=-1,180,(IF(((-SIN($E$10/$O$2)+COS($F$10/$O$2)*SIN(S161/$O$2))/(SIN($F$10/$O$2)*COS(S161/$O$2)))=1,0,DEGREES(ACOS((-SIN($E$10/$O$2)+COS($F$10/$O$2)*SIN(S161/$O$2))/(SIN($F$10/$O$2)*COS(S161/$O$2))))))))))</f>
        <v>52.486503500281586</v>
      </c>
      <c r="U161" s="36">
        <f>IF($F$10=0,0,IF(OR(((SIN($E$10/$O$2)+COS($F$10/$O$2)*SIN(S161/$O$2))/(SIN($F$10/$O$2)*COS(S161/$O$2)))&gt;1,((SIN($E$10/$O$2)+COS($F$10/$O$2)*SIN(S161/$O$2))/(SIN($F$10/$O$2)*COS(S161/$O$2)))&lt;-1),0,IF(((SIN($E$10/$O$2)+COS($F$10/$O$2)*SIN(S161/$O$2))/(SIN($F$10/$O$2)*COS(S161/$O$2)))=1,0,DEGREES(ACOS((SIN($E$10/$O$2)+COS($F$10/$O$2)*SIN(S161/$O$2))/(SIN($F$10/$O$2)*COS(S161/$O$2)))))))</f>
        <v>0</v>
      </c>
      <c r="V161" s="32">
        <f t="shared" si="25"/>
        <v>0.2915916861126755</v>
      </c>
      <c r="X161" s="30">
        <f t="shared" si="29"/>
        <v>72</v>
      </c>
      <c r="Y161" s="34">
        <f>IF($F$11=0,IF(AND($H$11&gt;X161,$G$11&lt;X161),180,0),IF(((-SIN($E$11/$O$2)+COS($F$11/$O$2)*SIN(X161/$O$2))/(SIN($F$11/$O$2)*COS(X161/$O$2)))&gt;1,0,IF(((-SIN($E$11/$O$2)+COS($F$11/$O$2)*SIN(X161/$O$2))/(SIN($F$11/$O$2)*COS(X161/$O$2)))&lt;-1,180,IF(((-SIN($E$11/$O$2)+COS($F$11/$O$2)*SIN(X161/$O$2))/(SIN($F$11/$O$2)*COS(X161/$O$2)))=-1,180,(IF(((-SIN($E$11/$O$2)+COS($F$11/$O$2)*SIN(X161/$O$2))/(SIN($F$11/$O$2)*COS(X161/$O$2)))=1,0,DEGREES(ACOS((-SIN($E$11/$O$2)+COS($F$11/$O$2)*SIN(X161/$O$2))/(SIN($F$11/$O$2)*COS(X161/$O$2))))))))))</f>
        <v>29.54131073483493</v>
      </c>
      <c r="Z161" s="36">
        <f>IF($F$11=0,0,IF(OR(((SIN($E$11/$O$2)+COS($F$11/$O$2)*SIN(X161/$O$2))/(SIN($F$11/$O$2)*COS(X161/$O$2)))&gt;1,((SIN($E$11/$O$2)+COS($F$11/$O$2)*SIN(X161/$O$2))/(SIN($F$11/$O$2)*COS(X161/$O$2)))&lt;-1),0,IF(((SIN($E$11/$O$2)+COS($F$11/$O$2)*SIN(X161/$O$2))/(SIN($F$11/$O$2)*COS(X161/$O$2)))=1,0,DEGREES(ACOS((SIN($E$11/$O$2)+COS($F$11/$O$2)*SIN(X161/$O$2))/(SIN($F$11/$O$2)*COS(X161/$O$2)))))))</f>
        <v>0</v>
      </c>
      <c r="AA161" s="32">
        <f t="shared" si="26"/>
        <v>0.16411839297130518</v>
      </c>
    </row>
    <row r="162" spans="14:27" ht="12.75">
      <c r="N162" s="30">
        <f t="shared" si="27"/>
        <v>72.5</v>
      </c>
      <c r="O162" s="34">
        <f>IF($F$9=0,IF(AND($H$9&gt;N162,$G$9&lt;N162),180,0),IF(((-SIN($E$9/$O$2)+COS($F$9/$O$2)*SIN(N162/$O$2))/(SIN($F$9/$O$2)*COS(N162/$O$2)))&gt;1,0,IF(((-SIN($E$9/$O$2)+COS($F$9/$O$2)*SIN(N162/$O$2))/(SIN($F$9/$O$2)*COS(N162/$O$2)))&lt;-1,180,IF(((-SIN($E$9/$O$2)+COS($F$9/$O$2)*SIN(N162/$O$2))/(SIN($F$9/$O$2)*COS(N162/$O$2)))=-1,180,(IF(((-SIN($E$9/$O$2)+COS($F$9/$O$2)*SIN(N162/$O$2))/(SIN($F$9/$O$2)*COS(N162/$O$2)))=1,0,DEGREES(ACOS((-SIN($E$9/$O$2)+COS($F$9/$O$2)*SIN(N162/$O$2))/(SIN($F$9/$O$2)*COS(N162/$O$2))))))))))</f>
        <v>65.49056507530993</v>
      </c>
      <c r="P162" s="34">
        <f>IF($F$9=0,0,IF(OR(((SIN($E$9/$O$2)+COS($F$9/$O$2)*SIN(N162/$O$2))/(SIN($F$9/$O$2)*COS(N162/$O$2)))&gt;1,((SIN($E$9/$O$2)+COS($F$9/$O$2)*SIN(N162/$O$2))/(SIN($F$9/$O$2)*COS(N162/$O$2)))&lt;-1),0,IF(((SIN($E$9/$O$2)+COS($F$9/$O$2)*SIN(N162/$O$2))/(SIN($F$9/$O$2)*COS(N162/$O$2)))=1,0,DEGREES(ACOS((SIN($E$9/$O$2)+COS($F$9/$O$2)*SIN(N162/$O$2))/(SIN($F$9/$O$2)*COS(N162/$O$2)))))))</f>
        <v>0</v>
      </c>
      <c r="Q162" s="32">
        <f t="shared" si="24"/>
        <v>0.36383647264061075</v>
      </c>
      <c r="S162" s="30">
        <f t="shared" si="28"/>
        <v>72.5</v>
      </c>
      <c r="T162" s="34">
        <f>IF($F$10=0,IF(AND($H$10&gt;S162,$G$10&lt;S162),180,0),IF(((-SIN($E$10/$O$2)+COS($F$10/$O$2)*SIN(S162/$O$2))/(SIN($F$10/$O$2)*COS(S162/$O$2)))&gt;1,0,IF(((-SIN($E$10/$O$2)+COS($F$10/$O$2)*SIN(S162/$O$2))/(SIN($F$10/$O$2)*COS(S162/$O$2)))&lt;-1,180,IF(((-SIN($E$10/$O$2)+COS($F$10/$O$2)*SIN(S162/$O$2))/(SIN($F$10/$O$2)*COS(S162/$O$2)))=-1,180,(IF(((-SIN($E$10/$O$2)+COS($F$10/$O$2)*SIN(S162/$O$2))/(SIN($F$10/$O$2)*COS(S162/$O$2)))=1,0,DEGREES(ACOS((-SIN($E$10/$O$2)+COS($F$10/$O$2)*SIN(S162/$O$2))/(SIN($F$10/$O$2)*COS(S162/$O$2))))))))))</f>
        <v>50.88440953137194</v>
      </c>
      <c r="U162" s="36">
        <f>IF($F$10=0,0,IF(OR(((SIN($E$10/$O$2)+COS($F$10/$O$2)*SIN(S162/$O$2))/(SIN($F$10/$O$2)*COS(S162/$O$2)))&gt;1,((SIN($E$10/$O$2)+COS($F$10/$O$2)*SIN(S162/$O$2))/(SIN($F$10/$O$2)*COS(S162/$O$2)))&lt;-1),0,IF(((SIN($E$10/$O$2)+COS($F$10/$O$2)*SIN(S162/$O$2))/(SIN($F$10/$O$2)*COS(S162/$O$2)))=1,0,DEGREES(ACOS((SIN($E$10/$O$2)+COS($F$10/$O$2)*SIN(S162/$O$2))/(SIN($F$10/$O$2)*COS(S162/$O$2)))))))</f>
        <v>0</v>
      </c>
      <c r="V162" s="32">
        <f t="shared" si="25"/>
        <v>0.2826911640631774</v>
      </c>
      <c r="X162" s="30">
        <f t="shared" si="29"/>
        <v>72.5</v>
      </c>
      <c r="Y162" s="34">
        <f>IF($F$11=0,IF(AND($H$11&gt;X162,$G$11&lt;X162),180,0),IF(((-SIN($E$11/$O$2)+COS($F$11/$O$2)*SIN(X162/$O$2))/(SIN($F$11/$O$2)*COS(X162/$O$2)))&gt;1,0,IF(((-SIN($E$11/$O$2)+COS($F$11/$O$2)*SIN(X162/$O$2))/(SIN($F$11/$O$2)*COS(X162/$O$2)))&lt;-1,180,IF(((-SIN($E$11/$O$2)+COS($F$11/$O$2)*SIN(X162/$O$2))/(SIN($F$11/$O$2)*COS(X162/$O$2)))=-1,180,(IF(((-SIN($E$11/$O$2)+COS($F$11/$O$2)*SIN(X162/$O$2))/(SIN($F$11/$O$2)*COS(X162/$O$2)))=1,0,DEGREES(ACOS((-SIN($E$11/$O$2)+COS($F$11/$O$2)*SIN(X162/$O$2))/(SIN($F$11/$O$2)*COS(X162/$O$2))))))))))</f>
        <v>25.952877133889004</v>
      </c>
      <c r="Z162" s="36">
        <f>IF($F$11=0,0,IF(OR(((SIN($E$11/$O$2)+COS($F$11/$O$2)*SIN(X162/$O$2))/(SIN($F$11/$O$2)*COS(X162/$O$2)))&gt;1,((SIN($E$11/$O$2)+COS($F$11/$O$2)*SIN(X162/$O$2))/(SIN($F$11/$O$2)*COS(X162/$O$2)))&lt;-1),0,IF(((SIN($E$11/$O$2)+COS($F$11/$O$2)*SIN(X162/$O$2))/(SIN($F$11/$O$2)*COS(X162/$O$2)))=1,0,DEGREES(ACOS((SIN($E$11/$O$2)+COS($F$11/$O$2)*SIN(X162/$O$2))/(SIN($F$11/$O$2)*COS(X162/$O$2)))))))</f>
        <v>0</v>
      </c>
      <c r="AA162" s="32">
        <f t="shared" si="26"/>
        <v>0.1441826507438278</v>
      </c>
    </row>
    <row r="163" spans="14:27" ht="12.75">
      <c r="N163" s="30">
        <f t="shared" si="27"/>
        <v>73</v>
      </c>
      <c r="O163" s="34">
        <f>IF($F$9=0,IF(AND($H$9&gt;N163,$G$9&lt;N163),180,0),IF(((-SIN($E$9/$O$2)+COS($F$9/$O$2)*SIN(N163/$O$2))/(SIN($F$9/$O$2)*COS(N163/$O$2)))&gt;1,0,IF(((-SIN($E$9/$O$2)+COS($F$9/$O$2)*SIN(N163/$O$2))/(SIN($F$9/$O$2)*COS(N163/$O$2)))&lt;-1,180,IF(((-SIN($E$9/$O$2)+COS($F$9/$O$2)*SIN(N163/$O$2))/(SIN($F$9/$O$2)*COS(N163/$O$2)))=-1,180,(IF(((-SIN($E$9/$O$2)+COS($F$9/$O$2)*SIN(N163/$O$2))/(SIN($F$9/$O$2)*COS(N163/$O$2)))=1,0,DEGREES(ACOS((-SIN($E$9/$O$2)+COS($F$9/$O$2)*SIN(N163/$O$2))/(SIN($F$9/$O$2)*COS(N163/$O$2))))))))))</f>
        <v>64.41952566824183</v>
      </c>
      <c r="P163" s="34">
        <f>IF($F$9=0,0,IF(OR(((SIN($E$9/$O$2)+COS($F$9/$O$2)*SIN(N163/$O$2))/(SIN($F$9/$O$2)*COS(N163/$O$2)))&gt;1,((SIN($E$9/$O$2)+COS($F$9/$O$2)*SIN(N163/$O$2))/(SIN($F$9/$O$2)*COS(N163/$O$2)))&lt;-1),0,IF(((SIN($E$9/$O$2)+COS($F$9/$O$2)*SIN(N163/$O$2))/(SIN($F$9/$O$2)*COS(N163/$O$2)))=1,0,DEGREES(ACOS((SIN($E$9/$O$2)+COS($F$9/$O$2)*SIN(N163/$O$2))/(SIN($F$9/$O$2)*COS(N163/$O$2)))))))</f>
        <v>0</v>
      </c>
      <c r="Q163" s="32">
        <f t="shared" si="24"/>
        <v>0.35788625371245464</v>
      </c>
      <c r="S163" s="30">
        <f t="shared" si="28"/>
        <v>73</v>
      </c>
      <c r="T163" s="34">
        <f>IF($F$10=0,IF(AND($H$10&gt;S163,$G$10&lt;S163),180,0),IF(((-SIN($E$10/$O$2)+COS($F$10/$O$2)*SIN(S163/$O$2))/(SIN($F$10/$O$2)*COS(S163/$O$2)))&gt;1,0,IF(((-SIN($E$10/$O$2)+COS($F$10/$O$2)*SIN(S163/$O$2))/(SIN($F$10/$O$2)*COS(S163/$O$2)))&lt;-1,180,IF(((-SIN($E$10/$O$2)+COS($F$10/$O$2)*SIN(S163/$O$2))/(SIN($F$10/$O$2)*COS(S163/$O$2)))=-1,180,(IF(((-SIN($E$10/$O$2)+COS($F$10/$O$2)*SIN(S163/$O$2))/(SIN($F$10/$O$2)*COS(S163/$O$2)))=1,0,DEGREES(ACOS((-SIN($E$10/$O$2)+COS($F$10/$O$2)*SIN(S163/$O$2))/(SIN($F$10/$O$2)*COS(S163/$O$2))))))))))</f>
        <v>49.15760066372237</v>
      </c>
      <c r="U163" s="36">
        <f>IF($F$10=0,0,IF(OR(((SIN($E$10/$O$2)+COS($F$10/$O$2)*SIN(S163/$O$2))/(SIN($F$10/$O$2)*COS(S163/$O$2)))&gt;1,((SIN($E$10/$O$2)+COS($F$10/$O$2)*SIN(S163/$O$2))/(SIN($F$10/$O$2)*COS(S163/$O$2)))&lt;-1),0,IF(((SIN($E$10/$O$2)+COS($F$10/$O$2)*SIN(S163/$O$2))/(SIN($F$10/$O$2)*COS(S163/$O$2)))=1,0,DEGREES(ACOS((SIN($E$10/$O$2)+COS($F$10/$O$2)*SIN(S163/$O$2))/(SIN($F$10/$O$2)*COS(S163/$O$2)))))))</f>
        <v>0</v>
      </c>
      <c r="V163" s="32">
        <f t="shared" si="25"/>
        <v>0.27309778146512426</v>
      </c>
      <c r="X163" s="30">
        <f t="shared" si="29"/>
        <v>73</v>
      </c>
      <c r="Y163" s="34">
        <f>IF($F$11=0,IF(AND($H$11&gt;X163,$G$11&lt;X163),180,0),IF(((-SIN($E$11/$O$2)+COS($F$11/$O$2)*SIN(X163/$O$2))/(SIN($F$11/$O$2)*COS(X163/$O$2)))&gt;1,0,IF(((-SIN($E$11/$O$2)+COS($F$11/$O$2)*SIN(X163/$O$2))/(SIN($F$11/$O$2)*COS(X163/$O$2)))&lt;-1,180,IF(((-SIN($E$11/$O$2)+COS($F$11/$O$2)*SIN(X163/$O$2))/(SIN($F$11/$O$2)*COS(X163/$O$2)))=-1,180,(IF(((-SIN($E$11/$O$2)+COS($F$11/$O$2)*SIN(X163/$O$2))/(SIN($F$11/$O$2)*COS(X163/$O$2)))=1,0,DEGREES(ACOS((-SIN($E$11/$O$2)+COS($F$11/$O$2)*SIN(X163/$O$2))/(SIN($F$11/$O$2)*COS(X163/$O$2))))))))))</f>
        <v>21.581559350330263</v>
      </c>
      <c r="Z163" s="36">
        <f>IF($F$11=0,0,IF(OR(((SIN($E$11/$O$2)+COS($F$11/$O$2)*SIN(X163/$O$2))/(SIN($F$11/$O$2)*COS(X163/$O$2)))&gt;1,((SIN($E$11/$O$2)+COS($F$11/$O$2)*SIN(X163/$O$2))/(SIN($F$11/$O$2)*COS(X163/$O$2)))&lt;-1),0,IF(((SIN($E$11/$O$2)+COS($F$11/$O$2)*SIN(X163/$O$2))/(SIN($F$11/$O$2)*COS(X163/$O$2)))=1,0,DEGREES(ACOS((SIN($E$11/$O$2)+COS($F$11/$O$2)*SIN(X163/$O$2))/(SIN($F$11/$O$2)*COS(X163/$O$2)))))))</f>
        <v>0</v>
      </c>
      <c r="AA163" s="32">
        <f t="shared" si="26"/>
        <v>0.11989755194627924</v>
      </c>
    </row>
    <row r="164" spans="14:27" ht="12.75">
      <c r="N164" s="30">
        <f t="shared" si="27"/>
        <v>73.5</v>
      </c>
      <c r="O164" s="34">
        <f>IF($F$9=0,IF(AND($H$9&gt;N164,$G$9&lt;N164),180,0),IF(((-SIN($E$9/$O$2)+COS($F$9/$O$2)*SIN(N164/$O$2))/(SIN($F$9/$O$2)*COS(N164/$O$2)))&gt;1,0,IF(((-SIN($E$9/$O$2)+COS($F$9/$O$2)*SIN(N164/$O$2))/(SIN($F$9/$O$2)*COS(N164/$O$2)))&lt;-1,180,IF(((-SIN($E$9/$O$2)+COS($F$9/$O$2)*SIN(N164/$O$2))/(SIN($F$9/$O$2)*COS(N164/$O$2)))=-1,180,(IF(((-SIN($E$9/$O$2)+COS($F$9/$O$2)*SIN(N164/$O$2))/(SIN($F$9/$O$2)*COS(N164/$O$2)))=1,0,DEGREES(ACOS((-SIN($E$9/$O$2)+COS($F$9/$O$2)*SIN(N164/$O$2))/(SIN($F$9/$O$2)*COS(N164/$O$2))))))))))</f>
        <v>63.2823150013418</v>
      </c>
      <c r="P164" s="34">
        <f>IF($F$9=0,0,IF(OR(((SIN($E$9/$O$2)+COS($F$9/$O$2)*SIN(N164/$O$2))/(SIN($F$9/$O$2)*COS(N164/$O$2)))&gt;1,((SIN($E$9/$O$2)+COS($F$9/$O$2)*SIN(N164/$O$2))/(SIN($F$9/$O$2)*COS(N164/$O$2)))&lt;-1),0,IF(((SIN($E$9/$O$2)+COS($F$9/$O$2)*SIN(N164/$O$2))/(SIN($F$9/$O$2)*COS(N164/$O$2)))=1,0,DEGREES(ACOS((SIN($E$9/$O$2)+COS($F$9/$O$2)*SIN(N164/$O$2))/(SIN($F$9/$O$2)*COS(N164/$O$2)))))))</f>
        <v>0</v>
      </c>
      <c r="Q164" s="32">
        <f t="shared" si="24"/>
        <v>0.3515684166741211</v>
      </c>
      <c r="S164" s="30">
        <f t="shared" si="28"/>
        <v>73.5</v>
      </c>
      <c r="T164" s="34">
        <f>IF($F$10=0,IF(AND($H$10&gt;S164,$G$10&lt;S164),180,0),IF(((-SIN($E$10/$O$2)+COS($F$10/$O$2)*SIN(S164/$O$2))/(SIN($F$10/$O$2)*COS(S164/$O$2)))&gt;1,0,IF(((-SIN($E$10/$O$2)+COS($F$10/$O$2)*SIN(S164/$O$2))/(SIN($F$10/$O$2)*COS(S164/$O$2)))&lt;-1,180,IF(((-SIN($E$10/$O$2)+COS($F$10/$O$2)*SIN(S164/$O$2))/(SIN($F$10/$O$2)*COS(S164/$O$2)))=-1,180,(IF(((-SIN($E$10/$O$2)+COS($F$10/$O$2)*SIN(S164/$O$2))/(SIN($F$10/$O$2)*COS(S164/$O$2)))=1,0,DEGREES(ACOS((-SIN($E$10/$O$2)+COS($F$10/$O$2)*SIN(S164/$O$2))/(SIN($F$10/$O$2)*COS(S164/$O$2))))))))))</f>
        <v>47.28635966503109</v>
      </c>
      <c r="U164" s="36">
        <f>IF($F$10=0,0,IF(OR(((SIN($E$10/$O$2)+COS($F$10/$O$2)*SIN(S164/$O$2))/(SIN($F$10/$O$2)*COS(S164/$O$2)))&gt;1,((SIN($E$10/$O$2)+COS($F$10/$O$2)*SIN(S164/$O$2))/(SIN($F$10/$O$2)*COS(S164/$O$2)))&lt;-1),0,IF(((SIN($E$10/$O$2)+COS($F$10/$O$2)*SIN(S164/$O$2))/(SIN($F$10/$O$2)*COS(S164/$O$2)))=1,0,DEGREES(ACOS((SIN($E$10/$O$2)+COS($F$10/$O$2)*SIN(S164/$O$2))/(SIN($F$10/$O$2)*COS(S164/$O$2)))))))</f>
        <v>0</v>
      </c>
      <c r="V164" s="32">
        <f t="shared" si="25"/>
        <v>0.26270199813906164</v>
      </c>
      <c r="X164" s="30">
        <f t="shared" si="29"/>
        <v>73.5</v>
      </c>
      <c r="Y164" s="34">
        <f>IF($F$11=0,IF(AND($H$11&gt;X164,$G$11&lt;X164),180,0),IF(((-SIN($E$11/$O$2)+COS($F$11/$O$2)*SIN(X164/$O$2))/(SIN($F$11/$O$2)*COS(X164/$O$2)))&gt;1,0,IF(((-SIN($E$11/$O$2)+COS($F$11/$O$2)*SIN(X164/$O$2))/(SIN($F$11/$O$2)*COS(X164/$O$2)))&lt;-1,180,IF(((-SIN($E$11/$O$2)+COS($F$11/$O$2)*SIN(X164/$O$2))/(SIN($F$11/$O$2)*COS(X164/$O$2)))=-1,180,(IF(((-SIN($E$11/$O$2)+COS($F$11/$O$2)*SIN(X164/$O$2))/(SIN($F$11/$O$2)*COS(X164/$O$2)))=1,0,DEGREES(ACOS((-SIN($E$11/$O$2)+COS($F$11/$O$2)*SIN(X164/$O$2))/(SIN($F$11/$O$2)*COS(X164/$O$2))))))))))</f>
        <v>15.768632162953018</v>
      </c>
      <c r="Z164" s="36">
        <f>IF($F$11=0,0,IF(OR(((SIN($E$11/$O$2)+COS($F$11/$O$2)*SIN(X164/$O$2))/(SIN($F$11/$O$2)*COS(X164/$O$2)))&gt;1,((SIN($E$11/$O$2)+COS($F$11/$O$2)*SIN(X164/$O$2))/(SIN($F$11/$O$2)*COS(X164/$O$2)))&lt;-1),0,IF(((SIN($E$11/$O$2)+COS($F$11/$O$2)*SIN(X164/$O$2))/(SIN($F$11/$O$2)*COS(X164/$O$2)))=1,0,DEGREES(ACOS((SIN($E$11/$O$2)+COS($F$11/$O$2)*SIN(X164/$O$2))/(SIN($F$11/$O$2)*COS(X164/$O$2)))))))</f>
        <v>0</v>
      </c>
      <c r="AA164" s="32">
        <f t="shared" si="26"/>
        <v>0.08760351201640566</v>
      </c>
    </row>
    <row r="165" spans="14:27" ht="12.75">
      <c r="N165" s="30">
        <f t="shared" si="27"/>
        <v>74</v>
      </c>
      <c r="O165" s="34">
        <f>IF($F$9=0,IF(AND($H$9&gt;N165,$G$9&lt;N165),180,0),IF(((-SIN($E$9/$O$2)+COS($F$9/$O$2)*SIN(N165/$O$2))/(SIN($F$9/$O$2)*COS(N165/$O$2)))&gt;1,0,IF(((-SIN($E$9/$O$2)+COS($F$9/$O$2)*SIN(N165/$O$2))/(SIN($F$9/$O$2)*COS(N165/$O$2)))&lt;-1,180,IF(((-SIN($E$9/$O$2)+COS($F$9/$O$2)*SIN(N165/$O$2))/(SIN($F$9/$O$2)*COS(N165/$O$2)))=-1,180,(IF(((-SIN($E$9/$O$2)+COS($F$9/$O$2)*SIN(N165/$O$2))/(SIN($F$9/$O$2)*COS(N165/$O$2)))=1,0,DEGREES(ACOS((-SIN($E$9/$O$2)+COS($F$9/$O$2)*SIN(N165/$O$2))/(SIN($F$9/$O$2)*COS(N165/$O$2))))))))))</f>
        <v>62.07113075381885</v>
      </c>
      <c r="P165" s="34">
        <f>IF($F$9=0,0,IF(OR(((SIN($E$9/$O$2)+COS($F$9/$O$2)*SIN(N165/$O$2))/(SIN($F$9/$O$2)*COS(N165/$O$2)))&gt;1,((SIN($E$9/$O$2)+COS($F$9/$O$2)*SIN(N165/$O$2))/(SIN($F$9/$O$2)*COS(N165/$O$2)))&lt;-1),0,IF(((SIN($E$9/$O$2)+COS($F$9/$O$2)*SIN(N165/$O$2))/(SIN($F$9/$O$2)*COS(N165/$O$2)))=1,0,DEGREES(ACOS((SIN($E$9/$O$2)+COS($F$9/$O$2)*SIN(N165/$O$2))/(SIN($F$9/$O$2)*COS(N165/$O$2)))))))</f>
        <v>0</v>
      </c>
      <c r="Q165" s="32">
        <f t="shared" si="24"/>
        <v>0.3448396152989936</v>
      </c>
      <c r="S165" s="30">
        <f t="shared" si="28"/>
        <v>74</v>
      </c>
      <c r="T165" s="34">
        <f>IF($F$10=0,IF(AND($H$10&gt;S165,$G$10&lt;S165),180,0),IF(((-SIN($E$10/$O$2)+COS($F$10/$O$2)*SIN(S165/$O$2))/(SIN($F$10/$O$2)*COS(S165/$O$2)))&gt;1,0,IF(((-SIN($E$10/$O$2)+COS($F$10/$O$2)*SIN(S165/$O$2))/(SIN($F$10/$O$2)*COS(S165/$O$2)))&lt;-1,180,IF(((-SIN($E$10/$O$2)+COS($F$10/$O$2)*SIN(S165/$O$2))/(SIN($F$10/$O$2)*COS(S165/$O$2)))=-1,180,(IF(((-SIN($E$10/$O$2)+COS($F$10/$O$2)*SIN(S165/$O$2))/(SIN($F$10/$O$2)*COS(S165/$O$2)))=1,0,DEGREES(ACOS((-SIN($E$10/$O$2)+COS($F$10/$O$2)*SIN(S165/$O$2))/(SIN($F$10/$O$2)*COS(S165/$O$2))))))))))</f>
        <v>45.24574501153211</v>
      </c>
      <c r="U165" s="36">
        <f>IF($F$10=0,0,IF(OR(((SIN($E$10/$O$2)+COS($F$10/$O$2)*SIN(S165/$O$2))/(SIN($F$10/$O$2)*COS(S165/$O$2)))&gt;1,((SIN($E$10/$O$2)+COS($F$10/$O$2)*SIN(S165/$O$2))/(SIN($F$10/$O$2)*COS(S165/$O$2)))&lt;-1),0,IF(((SIN($E$10/$O$2)+COS($F$10/$O$2)*SIN(S165/$O$2))/(SIN($F$10/$O$2)*COS(S165/$O$2)))=1,0,DEGREES(ACOS((SIN($E$10/$O$2)+COS($F$10/$O$2)*SIN(S165/$O$2))/(SIN($F$10/$O$2)*COS(S165/$O$2)))))))</f>
        <v>0</v>
      </c>
      <c r="V165" s="32">
        <f t="shared" si="25"/>
        <v>0.2513652500640673</v>
      </c>
      <c r="X165" s="30">
        <f t="shared" si="29"/>
        <v>74</v>
      </c>
      <c r="Y165" s="34">
        <f>IF($F$11=0,IF(AND($H$11&gt;X165,$G$11&lt;X165),180,0),IF(((-SIN($E$11/$O$2)+COS($F$11/$O$2)*SIN(X165/$O$2))/(SIN($F$11/$O$2)*COS(X165/$O$2)))&gt;1,0,IF(((-SIN($E$11/$O$2)+COS($F$11/$O$2)*SIN(X165/$O$2))/(SIN($F$11/$O$2)*COS(X165/$O$2)))&lt;-1,180,IF(((-SIN($E$11/$O$2)+COS($F$11/$O$2)*SIN(X165/$O$2))/(SIN($F$11/$O$2)*COS(X165/$O$2)))=-1,180,(IF(((-SIN($E$11/$O$2)+COS($F$11/$O$2)*SIN(X165/$O$2))/(SIN($F$11/$O$2)*COS(X165/$O$2)))=1,0,DEGREES(ACOS((-SIN($E$11/$O$2)+COS($F$11/$O$2)*SIN(X165/$O$2))/(SIN($F$11/$O$2)*COS(X165/$O$2))))))))))</f>
        <v>4.632729895512772</v>
      </c>
      <c r="Z165" s="36">
        <f>IF($F$11=0,0,IF(OR(((SIN($E$11/$O$2)+COS($F$11/$O$2)*SIN(X165/$O$2))/(SIN($F$11/$O$2)*COS(X165/$O$2)))&gt;1,((SIN($E$11/$O$2)+COS($F$11/$O$2)*SIN(X165/$O$2))/(SIN($F$11/$O$2)*COS(X165/$O$2)))&lt;-1),0,IF(((SIN($E$11/$O$2)+COS($F$11/$O$2)*SIN(X165/$O$2))/(SIN($F$11/$O$2)*COS(X165/$O$2)))=1,0,DEGREES(ACOS((SIN($E$11/$O$2)+COS($F$11/$O$2)*SIN(X165/$O$2))/(SIN($F$11/$O$2)*COS(X165/$O$2)))))))</f>
        <v>0</v>
      </c>
      <c r="AA165" s="32">
        <f t="shared" si="26"/>
        <v>0.025737388308404288</v>
      </c>
    </row>
    <row r="166" spans="14:27" ht="12.75">
      <c r="N166" s="30">
        <f t="shared" si="27"/>
        <v>74.5</v>
      </c>
      <c r="O166" s="34">
        <f>IF($F$9=0,IF(AND($H$9&gt;N166,$G$9&lt;N166),180,0),IF(((-SIN($E$9/$O$2)+COS($F$9/$O$2)*SIN(N166/$O$2))/(SIN($F$9/$O$2)*COS(N166/$O$2)))&gt;1,0,IF(((-SIN($E$9/$O$2)+COS($F$9/$O$2)*SIN(N166/$O$2))/(SIN($F$9/$O$2)*COS(N166/$O$2)))&lt;-1,180,IF(((-SIN($E$9/$O$2)+COS($F$9/$O$2)*SIN(N166/$O$2))/(SIN($F$9/$O$2)*COS(N166/$O$2)))=-1,180,(IF(((-SIN($E$9/$O$2)+COS($F$9/$O$2)*SIN(N166/$O$2))/(SIN($F$9/$O$2)*COS(N166/$O$2)))=1,0,DEGREES(ACOS((-SIN($E$9/$O$2)+COS($F$9/$O$2)*SIN(N166/$O$2))/(SIN($F$9/$O$2)*COS(N166/$O$2))))))))))</f>
        <v>60.77680366695639</v>
      </c>
      <c r="P166" s="34">
        <f>IF($F$9=0,0,IF(OR(((SIN($E$9/$O$2)+COS($F$9/$O$2)*SIN(N166/$O$2))/(SIN($F$9/$O$2)*COS(N166/$O$2)))&gt;1,((SIN($E$9/$O$2)+COS($F$9/$O$2)*SIN(N166/$O$2))/(SIN($F$9/$O$2)*COS(N166/$O$2)))&lt;-1),0,IF(((SIN($E$9/$O$2)+COS($F$9/$O$2)*SIN(N166/$O$2))/(SIN($F$9/$O$2)*COS(N166/$O$2)))=1,0,DEGREES(ACOS((SIN($E$9/$O$2)+COS($F$9/$O$2)*SIN(N166/$O$2))/(SIN($F$9/$O$2)*COS(N166/$O$2)))))))</f>
        <v>0</v>
      </c>
      <c r="Q166" s="32">
        <f t="shared" si="24"/>
        <v>0.3376489092608688</v>
      </c>
      <c r="S166" s="30">
        <f t="shared" si="28"/>
        <v>74.5</v>
      </c>
      <c r="T166" s="34">
        <f>IF($F$10=0,IF(AND($H$10&gt;S166,$G$10&lt;S166),180,0),IF(((-SIN($E$10/$O$2)+COS($F$10/$O$2)*SIN(S166/$O$2))/(SIN($F$10/$O$2)*COS(S166/$O$2)))&gt;1,0,IF(((-SIN($E$10/$O$2)+COS($F$10/$O$2)*SIN(S166/$O$2))/(SIN($F$10/$O$2)*COS(S166/$O$2)))&lt;-1,180,IF(((-SIN($E$10/$O$2)+COS($F$10/$O$2)*SIN(S166/$O$2))/(SIN($F$10/$O$2)*COS(S166/$O$2)))=-1,180,(IF(((-SIN($E$10/$O$2)+COS($F$10/$O$2)*SIN(S166/$O$2))/(SIN($F$10/$O$2)*COS(S166/$O$2)))=1,0,DEGREES(ACOS((-SIN($E$10/$O$2)+COS($F$10/$O$2)*SIN(S166/$O$2))/(SIN($F$10/$O$2)*COS(S166/$O$2))))))))))</f>
        <v>43.00342373142248</v>
      </c>
      <c r="U166" s="36">
        <f>IF($F$10=0,0,IF(OR(((SIN($E$10/$O$2)+COS($F$10/$O$2)*SIN(S166/$O$2))/(SIN($F$10/$O$2)*COS(S166/$O$2)))&gt;1,((SIN($E$10/$O$2)+COS($F$10/$O$2)*SIN(S166/$O$2))/(SIN($F$10/$O$2)*COS(S166/$O$2)))&lt;-1),0,IF(((SIN($E$10/$O$2)+COS($F$10/$O$2)*SIN(S166/$O$2))/(SIN($F$10/$O$2)*COS(S166/$O$2)))=1,0,DEGREES(ACOS((SIN($E$10/$O$2)+COS($F$10/$O$2)*SIN(S166/$O$2))/(SIN($F$10/$O$2)*COS(S166/$O$2)))))))</f>
        <v>0</v>
      </c>
      <c r="V166" s="32">
        <f t="shared" si="25"/>
        <v>0.2389079096190138</v>
      </c>
      <c r="X166" s="30">
        <f t="shared" si="29"/>
        <v>74.5</v>
      </c>
      <c r="Y166" s="34">
        <f>IF($F$11=0,IF(AND($H$11&gt;X166,$G$11&lt;X166),180,0),IF(((-SIN($E$11/$O$2)+COS($F$11/$O$2)*SIN(X166/$O$2))/(SIN($F$11/$O$2)*COS(X166/$O$2)))&gt;1,0,IF(((-SIN($E$11/$O$2)+COS($F$11/$O$2)*SIN(X166/$O$2))/(SIN($F$11/$O$2)*COS(X166/$O$2)))&lt;-1,180,IF(((-SIN($E$11/$O$2)+COS($F$11/$O$2)*SIN(X166/$O$2))/(SIN($F$11/$O$2)*COS(X166/$O$2)))=-1,180,(IF(((-SIN($E$11/$O$2)+COS($F$11/$O$2)*SIN(X166/$O$2))/(SIN($F$11/$O$2)*COS(X166/$O$2)))=1,0,DEGREES(ACOS((-SIN($E$11/$O$2)+COS($F$11/$O$2)*SIN(X166/$O$2))/(SIN($F$11/$O$2)*COS(X166/$O$2))))))))))</f>
        <v>0</v>
      </c>
      <c r="Z166" s="36">
        <f>IF($F$11=0,0,IF(OR(((SIN($E$11/$O$2)+COS($F$11/$O$2)*SIN(X166/$O$2))/(SIN($F$11/$O$2)*COS(X166/$O$2)))&gt;1,((SIN($E$11/$O$2)+COS($F$11/$O$2)*SIN(X166/$O$2))/(SIN($F$11/$O$2)*COS(X166/$O$2)))&lt;-1),0,IF(((SIN($E$11/$O$2)+COS($F$11/$O$2)*SIN(X166/$O$2))/(SIN($F$11/$O$2)*COS(X166/$O$2)))=1,0,DEGREES(ACOS((SIN($E$11/$O$2)+COS($F$11/$O$2)*SIN(X166/$O$2))/(SIN($F$11/$O$2)*COS(X166/$O$2)))))))</f>
        <v>0</v>
      </c>
      <c r="AA166" s="32">
        <f t="shared" si="26"/>
        <v>0</v>
      </c>
    </row>
    <row r="167" spans="14:27" ht="12.75">
      <c r="N167" s="30">
        <f t="shared" si="27"/>
        <v>75</v>
      </c>
      <c r="O167" s="34">
        <f>IF($F$9=0,IF(AND($H$9&gt;N167,$G$9&lt;N167),180,0),IF(((-SIN($E$9/$O$2)+COS($F$9/$O$2)*SIN(N167/$O$2))/(SIN($F$9/$O$2)*COS(N167/$O$2)))&gt;1,0,IF(((-SIN($E$9/$O$2)+COS($F$9/$O$2)*SIN(N167/$O$2))/(SIN($F$9/$O$2)*COS(N167/$O$2)))&lt;-1,180,IF(((-SIN($E$9/$O$2)+COS($F$9/$O$2)*SIN(N167/$O$2))/(SIN($F$9/$O$2)*COS(N167/$O$2)))=-1,180,(IF(((-SIN($E$9/$O$2)+COS($F$9/$O$2)*SIN(N167/$O$2))/(SIN($F$9/$O$2)*COS(N167/$O$2)))=1,0,DEGREES(ACOS((-SIN($E$9/$O$2)+COS($F$9/$O$2)*SIN(N167/$O$2))/(SIN($F$9/$O$2)*COS(N167/$O$2))))))))))</f>
        <v>59.38845967361304</v>
      </c>
      <c r="P167" s="34">
        <f>IF($F$9=0,0,IF(OR(((SIN($E$9/$O$2)+COS($F$9/$O$2)*SIN(N167/$O$2))/(SIN($F$9/$O$2)*COS(N167/$O$2)))&gt;1,((SIN($E$9/$O$2)+COS($F$9/$O$2)*SIN(N167/$O$2))/(SIN($F$9/$O$2)*COS(N167/$O$2)))&lt;-1),0,IF(((SIN($E$9/$O$2)+COS($F$9/$O$2)*SIN(N167/$O$2))/(SIN($F$9/$O$2)*COS(N167/$O$2)))=1,0,DEGREES(ACOS((SIN($E$9/$O$2)+COS($F$9/$O$2)*SIN(N167/$O$2))/(SIN($F$9/$O$2)*COS(N167/$O$2)))))))</f>
        <v>0</v>
      </c>
      <c r="Q167" s="32">
        <f t="shared" si="24"/>
        <v>0.329935887075628</v>
      </c>
      <c r="S167" s="30">
        <f t="shared" si="28"/>
        <v>75</v>
      </c>
      <c r="T167" s="34">
        <f>IF($F$10=0,IF(AND($H$10&gt;S167,$G$10&lt;S167),180,0),IF(((-SIN($E$10/$O$2)+COS($F$10/$O$2)*SIN(S167/$O$2))/(SIN($F$10/$O$2)*COS(S167/$O$2)))&gt;1,0,IF(((-SIN($E$10/$O$2)+COS($F$10/$O$2)*SIN(S167/$O$2))/(SIN($F$10/$O$2)*COS(S167/$O$2)))&lt;-1,180,IF(((-SIN($E$10/$O$2)+COS($F$10/$O$2)*SIN(S167/$O$2))/(SIN($F$10/$O$2)*COS(S167/$O$2)))=-1,180,(IF(((-SIN($E$10/$O$2)+COS($F$10/$O$2)*SIN(S167/$O$2))/(SIN($F$10/$O$2)*COS(S167/$O$2)))=1,0,DEGREES(ACOS((-SIN($E$10/$O$2)+COS($F$10/$O$2)*SIN(S167/$O$2))/(SIN($F$10/$O$2)*COS(S167/$O$2))))))))))</f>
        <v>40.516168061939766</v>
      </c>
      <c r="U167" s="36">
        <f>IF($F$10=0,0,IF(OR(((SIN($E$10/$O$2)+COS($F$10/$O$2)*SIN(S167/$O$2))/(SIN($F$10/$O$2)*COS(S167/$O$2)))&gt;1,((SIN($E$10/$O$2)+COS($F$10/$O$2)*SIN(S167/$O$2))/(SIN($F$10/$O$2)*COS(S167/$O$2)))&lt;-1),0,IF(((SIN($E$10/$O$2)+COS($F$10/$O$2)*SIN(S167/$O$2))/(SIN($F$10/$O$2)*COS(S167/$O$2)))=1,0,DEGREES(ACOS((SIN($E$10/$O$2)+COS($F$10/$O$2)*SIN(S167/$O$2))/(SIN($F$10/$O$2)*COS(S167/$O$2)))))))</f>
        <v>0</v>
      </c>
      <c r="V167" s="32">
        <f t="shared" si="25"/>
        <v>0.22508982256633203</v>
      </c>
      <c r="X167" s="30">
        <f t="shared" si="29"/>
        <v>75</v>
      </c>
      <c r="Y167" s="34">
        <f>IF($F$11=0,IF(AND($H$11&gt;X167,$G$11&lt;X167),180,0),IF(((-SIN($E$11/$O$2)+COS($F$11/$O$2)*SIN(X167/$O$2))/(SIN($F$11/$O$2)*COS(X167/$O$2)))&gt;1,0,IF(((-SIN($E$11/$O$2)+COS($F$11/$O$2)*SIN(X167/$O$2))/(SIN($F$11/$O$2)*COS(X167/$O$2)))&lt;-1,180,IF(((-SIN($E$11/$O$2)+COS($F$11/$O$2)*SIN(X167/$O$2))/(SIN($F$11/$O$2)*COS(X167/$O$2)))=-1,180,(IF(((-SIN($E$11/$O$2)+COS($F$11/$O$2)*SIN(X167/$O$2))/(SIN($F$11/$O$2)*COS(X167/$O$2)))=1,0,DEGREES(ACOS((-SIN($E$11/$O$2)+COS($F$11/$O$2)*SIN(X167/$O$2))/(SIN($F$11/$O$2)*COS(X167/$O$2))))))))))</f>
        <v>0</v>
      </c>
      <c r="Z167" s="36">
        <f>IF($F$11=0,0,IF(OR(((SIN($E$11/$O$2)+COS($F$11/$O$2)*SIN(X167/$O$2))/(SIN($F$11/$O$2)*COS(X167/$O$2)))&gt;1,((SIN($E$11/$O$2)+COS($F$11/$O$2)*SIN(X167/$O$2))/(SIN($F$11/$O$2)*COS(X167/$O$2)))&lt;-1),0,IF(((SIN($E$11/$O$2)+COS($F$11/$O$2)*SIN(X167/$O$2))/(SIN($F$11/$O$2)*COS(X167/$O$2)))=1,0,DEGREES(ACOS((SIN($E$11/$O$2)+COS($F$11/$O$2)*SIN(X167/$O$2))/(SIN($F$11/$O$2)*COS(X167/$O$2)))))))</f>
        <v>0</v>
      </c>
      <c r="AA167" s="32">
        <f t="shared" si="26"/>
        <v>0</v>
      </c>
    </row>
    <row r="168" spans="14:27" ht="12.75">
      <c r="N168" s="30">
        <f t="shared" si="27"/>
        <v>75.5</v>
      </c>
      <c r="O168" s="34">
        <f>IF($F$9=0,IF(AND($H$9&gt;N168,$G$9&lt;N168),180,0),IF(((-SIN($E$9/$O$2)+COS($F$9/$O$2)*SIN(N168/$O$2))/(SIN($F$9/$O$2)*COS(N168/$O$2)))&gt;1,0,IF(((-SIN($E$9/$O$2)+COS($F$9/$O$2)*SIN(N168/$O$2))/(SIN($F$9/$O$2)*COS(N168/$O$2)))&lt;-1,180,IF(((-SIN($E$9/$O$2)+COS($F$9/$O$2)*SIN(N168/$O$2))/(SIN($F$9/$O$2)*COS(N168/$O$2)))=-1,180,(IF(((-SIN($E$9/$O$2)+COS($F$9/$O$2)*SIN(N168/$O$2))/(SIN($F$9/$O$2)*COS(N168/$O$2)))=1,0,DEGREES(ACOS((-SIN($E$9/$O$2)+COS($F$9/$O$2)*SIN(N168/$O$2))/(SIN($F$9/$O$2)*COS(N168/$O$2))))))))))</f>
        <v>57.89306852941731</v>
      </c>
      <c r="P168" s="34">
        <f>IF($F$9=0,0,IF(OR(((SIN($E$9/$O$2)+COS($F$9/$O$2)*SIN(N168/$O$2))/(SIN($F$9/$O$2)*COS(N168/$O$2)))&gt;1,((SIN($E$9/$O$2)+COS($F$9/$O$2)*SIN(N168/$O$2))/(SIN($F$9/$O$2)*COS(N168/$O$2)))&lt;-1),0,IF(((SIN($E$9/$O$2)+COS($F$9/$O$2)*SIN(N168/$O$2))/(SIN($F$9/$O$2)*COS(N168/$O$2)))=1,0,DEGREES(ACOS((SIN($E$9/$O$2)+COS($F$9/$O$2)*SIN(N168/$O$2))/(SIN($F$9/$O$2)*COS(N168/$O$2)))))))</f>
        <v>0</v>
      </c>
      <c r="Q168" s="32">
        <f t="shared" si="24"/>
        <v>0.32162815849676285</v>
      </c>
      <c r="S168" s="30">
        <f t="shared" si="28"/>
        <v>75.5</v>
      </c>
      <c r="T168" s="34">
        <f>IF($F$10=0,IF(AND($H$10&gt;S168,$G$10&lt;S168),180,0),IF(((-SIN($E$10/$O$2)+COS($F$10/$O$2)*SIN(S168/$O$2))/(SIN($F$10/$O$2)*COS(S168/$O$2)))&gt;1,0,IF(((-SIN($E$10/$O$2)+COS($F$10/$O$2)*SIN(S168/$O$2))/(SIN($F$10/$O$2)*COS(S168/$O$2)))&lt;-1,180,IF(((-SIN($E$10/$O$2)+COS($F$10/$O$2)*SIN(S168/$O$2))/(SIN($F$10/$O$2)*COS(S168/$O$2)))=-1,180,(IF(((-SIN($E$10/$O$2)+COS($F$10/$O$2)*SIN(S168/$O$2))/(SIN($F$10/$O$2)*COS(S168/$O$2)))=1,0,DEGREES(ACOS((-SIN($E$10/$O$2)+COS($F$10/$O$2)*SIN(S168/$O$2))/(SIN($F$10/$O$2)*COS(S168/$O$2))))))))))</f>
        <v>37.72382846364133</v>
      </c>
      <c r="U168" s="36">
        <f>IF($F$10=0,0,IF(OR(((SIN($E$10/$O$2)+COS($F$10/$O$2)*SIN(S168/$O$2))/(SIN($F$10/$O$2)*COS(S168/$O$2)))&gt;1,((SIN($E$10/$O$2)+COS($F$10/$O$2)*SIN(S168/$O$2))/(SIN($F$10/$O$2)*COS(S168/$O$2)))&lt;-1),0,IF(((SIN($E$10/$O$2)+COS($F$10/$O$2)*SIN(S168/$O$2))/(SIN($F$10/$O$2)*COS(S168/$O$2)))=1,0,DEGREES(ACOS((SIN($E$10/$O$2)+COS($F$10/$O$2)*SIN(S168/$O$2))/(SIN($F$10/$O$2)*COS(S168/$O$2)))))))</f>
        <v>0</v>
      </c>
      <c r="V168" s="32">
        <f t="shared" si="25"/>
        <v>0.2095768247980074</v>
      </c>
      <c r="X168" s="30">
        <f t="shared" si="29"/>
        <v>75.5</v>
      </c>
      <c r="Y168" s="34">
        <f>IF($F$11=0,IF(AND($H$11&gt;X168,$G$11&lt;X168),180,0),IF(((-SIN($E$11/$O$2)+COS($F$11/$O$2)*SIN(X168/$O$2))/(SIN($F$11/$O$2)*COS(X168/$O$2)))&gt;1,0,IF(((-SIN($E$11/$O$2)+COS($F$11/$O$2)*SIN(X168/$O$2))/(SIN($F$11/$O$2)*COS(X168/$O$2)))&lt;-1,180,IF(((-SIN($E$11/$O$2)+COS($F$11/$O$2)*SIN(X168/$O$2))/(SIN($F$11/$O$2)*COS(X168/$O$2)))=-1,180,(IF(((-SIN($E$11/$O$2)+COS($F$11/$O$2)*SIN(X168/$O$2))/(SIN($F$11/$O$2)*COS(X168/$O$2)))=1,0,DEGREES(ACOS((-SIN($E$11/$O$2)+COS($F$11/$O$2)*SIN(X168/$O$2))/(SIN($F$11/$O$2)*COS(X168/$O$2))))))))))</f>
        <v>0</v>
      </c>
      <c r="Z168" s="36">
        <f>IF($F$11=0,0,IF(OR(((SIN($E$11/$O$2)+COS($F$11/$O$2)*SIN(X168/$O$2))/(SIN($F$11/$O$2)*COS(X168/$O$2)))&gt;1,((SIN($E$11/$O$2)+COS($F$11/$O$2)*SIN(X168/$O$2))/(SIN($F$11/$O$2)*COS(X168/$O$2)))&lt;-1),0,IF(((SIN($E$11/$O$2)+COS($F$11/$O$2)*SIN(X168/$O$2))/(SIN($F$11/$O$2)*COS(X168/$O$2)))=1,0,DEGREES(ACOS((SIN($E$11/$O$2)+COS($F$11/$O$2)*SIN(X168/$O$2))/(SIN($F$11/$O$2)*COS(X168/$O$2)))))))</f>
        <v>0</v>
      </c>
      <c r="AA168" s="32">
        <f t="shared" si="26"/>
        <v>0</v>
      </c>
    </row>
    <row r="169" spans="14:27" ht="12.75">
      <c r="N169" s="30">
        <f t="shared" si="27"/>
        <v>76</v>
      </c>
      <c r="O169" s="34">
        <f>IF($F$9=0,IF(AND($H$9&gt;N169,$G$9&lt;N169),180,0),IF(((-SIN($E$9/$O$2)+COS($F$9/$O$2)*SIN(N169/$O$2))/(SIN($F$9/$O$2)*COS(N169/$O$2)))&gt;1,0,IF(((-SIN($E$9/$O$2)+COS($F$9/$O$2)*SIN(N169/$O$2))/(SIN($F$9/$O$2)*COS(N169/$O$2)))&lt;-1,180,IF(((-SIN($E$9/$O$2)+COS($F$9/$O$2)*SIN(N169/$O$2))/(SIN($F$9/$O$2)*COS(N169/$O$2)))=-1,180,(IF(((-SIN($E$9/$O$2)+COS($F$9/$O$2)*SIN(N169/$O$2))/(SIN($F$9/$O$2)*COS(N169/$O$2)))=1,0,DEGREES(ACOS((-SIN($E$9/$O$2)+COS($F$9/$O$2)*SIN(N169/$O$2))/(SIN($F$9/$O$2)*COS(N169/$O$2))))))))))</f>
        <v>56.274828487280196</v>
      </c>
      <c r="P169" s="34">
        <f>IF($F$9=0,0,IF(OR(((SIN($E$9/$O$2)+COS($F$9/$O$2)*SIN(N169/$O$2))/(SIN($F$9/$O$2)*COS(N169/$O$2)))&gt;1,((SIN($E$9/$O$2)+COS($F$9/$O$2)*SIN(N169/$O$2))/(SIN($F$9/$O$2)*COS(N169/$O$2)))&lt;-1),0,IF(((SIN($E$9/$O$2)+COS($F$9/$O$2)*SIN(N169/$O$2))/(SIN($F$9/$O$2)*COS(N169/$O$2)))=1,0,DEGREES(ACOS((SIN($E$9/$O$2)+COS($F$9/$O$2)*SIN(N169/$O$2))/(SIN($F$9/$O$2)*COS(N169/$O$2)))))))</f>
        <v>0</v>
      </c>
      <c r="Q169" s="32">
        <f t="shared" si="24"/>
        <v>0.31263793604044554</v>
      </c>
      <c r="S169" s="30">
        <f t="shared" si="28"/>
        <v>76</v>
      </c>
      <c r="T169" s="34">
        <f>IF($F$10=0,IF(AND($H$10&gt;S169,$G$10&lt;S169),180,0),IF(((-SIN($E$10/$O$2)+COS($F$10/$O$2)*SIN(S169/$O$2))/(SIN($F$10/$O$2)*COS(S169/$O$2)))&gt;1,0,IF(((-SIN($E$10/$O$2)+COS($F$10/$O$2)*SIN(S169/$O$2))/(SIN($F$10/$O$2)*COS(S169/$O$2)))&lt;-1,180,IF(((-SIN($E$10/$O$2)+COS($F$10/$O$2)*SIN(S169/$O$2))/(SIN($F$10/$O$2)*COS(S169/$O$2)))=-1,180,(IF(((-SIN($E$10/$O$2)+COS($F$10/$O$2)*SIN(S169/$O$2))/(SIN($F$10/$O$2)*COS(S169/$O$2)))=1,0,DEGREES(ACOS((-SIN($E$10/$O$2)+COS($F$10/$O$2)*SIN(S169/$O$2))/(SIN($F$10/$O$2)*COS(S169/$O$2))))))))))</f>
        <v>34.538086804632684</v>
      </c>
      <c r="U169" s="36">
        <f>IF($F$10=0,0,IF(OR(((SIN($E$10/$O$2)+COS($F$10/$O$2)*SIN(S169/$O$2))/(SIN($F$10/$O$2)*COS(S169/$O$2)))&gt;1,((SIN($E$10/$O$2)+COS($F$10/$O$2)*SIN(S169/$O$2))/(SIN($F$10/$O$2)*COS(S169/$O$2)))&lt;-1),0,IF(((SIN($E$10/$O$2)+COS($F$10/$O$2)*SIN(S169/$O$2))/(SIN($F$10/$O$2)*COS(S169/$O$2)))=1,0,DEGREES(ACOS((SIN($E$10/$O$2)+COS($F$10/$O$2)*SIN(S169/$O$2))/(SIN($F$10/$O$2)*COS(S169/$O$2)))))))</f>
        <v>0</v>
      </c>
      <c r="V169" s="32">
        <f t="shared" si="25"/>
        <v>0.19187826002573713</v>
      </c>
      <c r="X169" s="30">
        <f t="shared" si="29"/>
        <v>76</v>
      </c>
      <c r="Y169" s="34">
        <f>IF($F$11=0,IF(AND($H$11&gt;X169,$G$11&lt;X169),180,0),IF(((-SIN($E$11/$O$2)+COS($F$11/$O$2)*SIN(X169/$O$2))/(SIN($F$11/$O$2)*COS(X169/$O$2)))&gt;1,0,IF(((-SIN($E$11/$O$2)+COS($F$11/$O$2)*SIN(X169/$O$2))/(SIN($F$11/$O$2)*COS(X169/$O$2)))&lt;-1,180,IF(((-SIN($E$11/$O$2)+COS($F$11/$O$2)*SIN(X169/$O$2))/(SIN($F$11/$O$2)*COS(X169/$O$2)))=-1,180,(IF(((-SIN($E$11/$O$2)+COS($F$11/$O$2)*SIN(X169/$O$2))/(SIN($F$11/$O$2)*COS(X169/$O$2)))=1,0,DEGREES(ACOS((-SIN($E$11/$O$2)+COS($F$11/$O$2)*SIN(X169/$O$2))/(SIN($F$11/$O$2)*COS(X169/$O$2))))))))))</f>
        <v>0</v>
      </c>
      <c r="Z169" s="36">
        <f>IF($F$11=0,0,IF(OR(((SIN($E$11/$O$2)+COS($F$11/$O$2)*SIN(X169/$O$2))/(SIN($F$11/$O$2)*COS(X169/$O$2)))&gt;1,((SIN($E$11/$O$2)+COS($F$11/$O$2)*SIN(X169/$O$2))/(SIN($F$11/$O$2)*COS(X169/$O$2)))&lt;-1),0,IF(((SIN($E$11/$O$2)+COS($F$11/$O$2)*SIN(X169/$O$2))/(SIN($F$11/$O$2)*COS(X169/$O$2)))=1,0,DEGREES(ACOS((SIN($E$11/$O$2)+COS($F$11/$O$2)*SIN(X169/$O$2))/(SIN($F$11/$O$2)*COS(X169/$O$2)))))))</f>
        <v>0</v>
      </c>
      <c r="AA169" s="32">
        <f t="shared" si="26"/>
        <v>0</v>
      </c>
    </row>
    <row r="170" spans="14:27" ht="12.75">
      <c r="N170" s="30">
        <f t="shared" si="27"/>
        <v>76.5</v>
      </c>
      <c r="O170" s="34">
        <f>IF($F$9=0,IF(AND($H$9&gt;N170,$G$9&lt;N170),180,0),IF(((-SIN($E$9/$O$2)+COS($F$9/$O$2)*SIN(N170/$O$2))/(SIN($F$9/$O$2)*COS(N170/$O$2)))&gt;1,0,IF(((-SIN($E$9/$O$2)+COS($F$9/$O$2)*SIN(N170/$O$2))/(SIN($F$9/$O$2)*COS(N170/$O$2)))&lt;-1,180,IF(((-SIN($E$9/$O$2)+COS($F$9/$O$2)*SIN(N170/$O$2))/(SIN($F$9/$O$2)*COS(N170/$O$2)))=-1,180,(IF(((-SIN($E$9/$O$2)+COS($F$9/$O$2)*SIN(N170/$O$2))/(SIN($F$9/$O$2)*COS(N170/$O$2)))=1,0,DEGREES(ACOS((-SIN($E$9/$O$2)+COS($F$9/$O$2)*SIN(N170/$O$2))/(SIN($F$9/$O$2)*COS(N170/$O$2))))))))))</f>
        <v>54.51430745722051</v>
      </c>
      <c r="P170" s="34">
        <f>IF($F$9=0,0,IF(OR(((SIN($E$9/$O$2)+COS($F$9/$O$2)*SIN(N170/$O$2))/(SIN($F$9/$O$2)*COS(N170/$O$2)))&gt;1,((SIN($E$9/$O$2)+COS($F$9/$O$2)*SIN(N170/$O$2))/(SIN($F$9/$O$2)*COS(N170/$O$2)))&lt;-1),0,IF(((SIN($E$9/$O$2)+COS($F$9/$O$2)*SIN(N170/$O$2))/(SIN($F$9/$O$2)*COS(N170/$O$2)))=1,0,DEGREES(ACOS((SIN($E$9/$O$2)+COS($F$9/$O$2)*SIN(N170/$O$2))/(SIN($F$9/$O$2)*COS(N170/$O$2)))))))</f>
        <v>0</v>
      </c>
      <c r="Q170" s="32">
        <f t="shared" si="24"/>
        <v>0.30285726365122506</v>
      </c>
      <c r="S170" s="30">
        <f t="shared" si="28"/>
        <v>76.5</v>
      </c>
      <c r="T170" s="34">
        <f>IF($F$10=0,IF(AND($H$10&gt;S170,$G$10&lt;S170),180,0),IF(((-SIN($E$10/$O$2)+COS($F$10/$O$2)*SIN(S170/$O$2))/(SIN($F$10/$O$2)*COS(S170/$O$2)))&gt;1,0,IF(((-SIN($E$10/$O$2)+COS($F$10/$O$2)*SIN(S170/$O$2))/(SIN($F$10/$O$2)*COS(S170/$O$2)))&lt;-1,180,IF(((-SIN($E$10/$O$2)+COS($F$10/$O$2)*SIN(S170/$O$2))/(SIN($F$10/$O$2)*COS(S170/$O$2)))=-1,180,(IF(((-SIN($E$10/$O$2)+COS($F$10/$O$2)*SIN(S170/$O$2))/(SIN($F$10/$O$2)*COS(S170/$O$2)))=1,0,DEGREES(ACOS((-SIN($E$10/$O$2)+COS($F$10/$O$2)*SIN(S170/$O$2))/(SIN($F$10/$O$2)*COS(S170/$O$2))))))))))</f>
        <v>30.818998457000085</v>
      </c>
      <c r="U170" s="36">
        <f>IF($F$10=0,0,IF(OR(((SIN($E$10/$O$2)+COS($F$10/$O$2)*SIN(S170/$O$2))/(SIN($F$10/$O$2)*COS(S170/$O$2)))&gt;1,((SIN($E$10/$O$2)+COS($F$10/$O$2)*SIN(S170/$O$2))/(SIN($F$10/$O$2)*COS(S170/$O$2)))&lt;-1),0,IF(((SIN($E$10/$O$2)+COS($F$10/$O$2)*SIN(S170/$O$2))/(SIN($F$10/$O$2)*COS(S170/$O$2)))=1,0,DEGREES(ACOS((SIN($E$10/$O$2)+COS($F$10/$O$2)*SIN(S170/$O$2))/(SIN($F$10/$O$2)*COS(S170/$O$2)))))))</f>
        <v>0</v>
      </c>
      <c r="V170" s="32">
        <f t="shared" si="25"/>
        <v>0.17121665809444492</v>
      </c>
      <c r="X170" s="30">
        <f t="shared" si="29"/>
        <v>76.5</v>
      </c>
      <c r="Y170" s="34">
        <f>IF($F$11=0,IF(AND($H$11&gt;X170,$G$11&lt;X170),180,0),IF(((-SIN($E$11/$O$2)+COS($F$11/$O$2)*SIN(X170/$O$2))/(SIN($F$11/$O$2)*COS(X170/$O$2)))&gt;1,0,IF(((-SIN($E$11/$O$2)+COS($F$11/$O$2)*SIN(X170/$O$2))/(SIN($F$11/$O$2)*COS(X170/$O$2)))&lt;-1,180,IF(((-SIN($E$11/$O$2)+COS($F$11/$O$2)*SIN(X170/$O$2))/(SIN($F$11/$O$2)*COS(X170/$O$2)))=-1,180,(IF(((-SIN($E$11/$O$2)+COS($F$11/$O$2)*SIN(X170/$O$2))/(SIN($F$11/$O$2)*COS(X170/$O$2)))=1,0,DEGREES(ACOS((-SIN($E$11/$O$2)+COS($F$11/$O$2)*SIN(X170/$O$2))/(SIN($F$11/$O$2)*COS(X170/$O$2))))))))))</f>
        <v>0</v>
      </c>
      <c r="Z170" s="36">
        <f>IF($F$11=0,0,IF(OR(((SIN($E$11/$O$2)+COS($F$11/$O$2)*SIN(X170/$O$2))/(SIN($F$11/$O$2)*COS(X170/$O$2)))&gt;1,((SIN($E$11/$O$2)+COS($F$11/$O$2)*SIN(X170/$O$2))/(SIN($F$11/$O$2)*COS(X170/$O$2)))&lt;-1),0,IF(((SIN($E$11/$O$2)+COS($F$11/$O$2)*SIN(X170/$O$2))/(SIN($F$11/$O$2)*COS(X170/$O$2)))=1,0,DEGREES(ACOS((SIN($E$11/$O$2)+COS($F$11/$O$2)*SIN(X170/$O$2))/(SIN($F$11/$O$2)*COS(X170/$O$2)))))))</f>
        <v>0</v>
      </c>
      <c r="AA170" s="32">
        <f t="shared" si="26"/>
        <v>0</v>
      </c>
    </row>
    <row r="171" spans="14:27" ht="12.75">
      <c r="N171" s="30">
        <f t="shared" si="27"/>
        <v>77</v>
      </c>
      <c r="O171" s="34">
        <f>IF($F$9=0,IF(AND($H$9&gt;N171,$G$9&lt;N171),180,0),IF(((-SIN($E$9/$O$2)+COS($F$9/$O$2)*SIN(N171/$O$2))/(SIN($F$9/$O$2)*COS(N171/$O$2)))&gt;1,0,IF(((-SIN($E$9/$O$2)+COS($F$9/$O$2)*SIN(N171/$O$2))/(SIN($F$9/$O$2)*COS(N171/$O$2)))&lt;-1,180,IF(((-SIN($E$9/$O$2)+COS($F$9/$O$2)*SIN(N171/$O$2))/(SIN($F$9/$O$2)*COS(N171/$O$2)))=-1,180,(IF(((-SIN($E$9/$O$2)+COS($F$9/$O$2)*SIN(N171/$O$2))/(SIN($F$9/$O$2)*COS(N171/$O$2)))=1,0,DEGREES(ACOS((-SIN($E$9/$O$2)+COS($F$9/$O$2)*SIN(N171/$O$2))/(SIN($F$9/$O$2)*COS(N171/$O$2))))))))))</f>
        <v>52.58721053047805</v>
      </c>
      <c r="P171" s="34">
        <f>IF($F$9=0,0,IF(OR(((SIN($E$9/$O$2)+COS($F$9/$O$2)*SIN(N171/$O$2))/(SIN($F$9/$O$2)*COS(N171/$O$2)))&gt;1,((SIN($E$9/$O$2)+COS($F$9/$O$2)*SIN(N171/$O$2))/(SIN($F$9/$O$2)*COS(N171/$O$2)))&lt;-1),0,IF(((SIN($E$9/$O$2)+COS($F$9/$O$2)*SIN(N171/$O$2))/(SIN($F$9/$O$2)*COS(N171/$O$2)))=1,0,DEGREES(ACOS((SIN($E$9/$O$2)+COS($F$9/$O$2)*SIN(N171/$O$2))/(SIN($F$9/$O$2)*COS(N171/$O$2)))))))</f>
        <v>0</v>
      </c>
      <c r="Q171" s="32">
        <f t="shared" si="24"/>
        <v>0.29215116961376697</v>
      </c>
      <c r="S171" s="30">
        <f t="shared" si="28"/>
        <v>77</v>
      </c>
      <c r="T171" s="34">
        <f>IF($F$10=0,IF(AND($H$10&gt;S171,$G$10&lt;S171),180,0),IF(((-SIN($E$10/$O$2)+COS($F$10/$O$2)*SIN(S171/$O$2))/(SIN($F$10/$O$2)*COS(S171/$O$2)))&gt;1,0,IF(((-SIN($E$10/$O$2)+COS($F$10/$O$2)*SIN(S171/$O$2))/(SIN($F$10/$O$2)*COS(S171/$O$2)))&lt;-1,180,IF(((-SIN($E$10/$O$2)+COS($F$10/$O$2)*SIN(S171/$O$2))/(SIN($F$10/$O$2)*COS(S171/$O$2)))=-1,180,(IF(((-SIN($E$10/$O$2)+COS($F$10/$O$2)*SIN(S171/$O$2))/(SIN($F$10/$O$2)*COS(S171/$O$2)))=1,0,DEGREES(ACOS((-SIN($E$10/$O$2)+COS($F$10/$O$2)*SIN(S171/$O$2))/(SIN($F$10/$O$2)*COS(S171/$O$2))))))))))</f>
        <v>26.317380126706517</v>
      </c>
      <c r="U171" s="36">
        <f>IF($F$10=0,0,IF(OR(((SIN($E$10/$O$2)+COS($F$10/$O$2)*SIN(S171/$O$2))/(SIN($F$10/$O$2)*COS(S171/$O$2)))&gt;1,((SIN($E$10/$O$2)+COS($F$10/$O$2)*SIN(S171/$O$2))/(SIN($F$10/$O$2)*COS(S171/$O$2)))&lt;-1),0,IF(((SIN($E$10/$O$2)+COS($F$10/$O$2)*SIN(S171/$O$2))/(SIN($F$10/$O$2)*COS(S171/$O$2)))=1,0,DEGREES(ACOS((SIN($E$10/$O$2)+COS($F$10/$O$2)*SIN(S171/$O$2))/(SIN($F$10/$O$2)*COS(S171/$O$2)))))))</f>
        <v>0</v>
      </c>
      <c r="V171" s="32">
        <f t="shared" si="25"/>
        <v>0.14620766737059177</v>
      </c>
      <c r="X171" s="30">
        <f t="shared" si="29"/>
        <v>77</v>
      </c>
      <c r="Y171" s="34">
        <f>IF($F$11=0,IF(AND($H$11&gt;X171,$G$11&lt;X171),180,0),IF(((-SIN($E$11/$O$2)+COS($F$11/$O$2)*SIN(X171/$O$2))/(SIN($F$11/$O$2)*COS(X171/$O$2)))&gt;1,0,IF(((-SIN($E$11/$O$2)+COS($F$11/$O$2)*SIN(X171/$O$2))/(SIN($F$11/$O$2)*COS(X171/$O$2)))&lt;-1,180,IF(((-SIN($E$11/$O$2)+COS($F$11/$O$2)*SIN(X171/$O$2))/(SIN($F$11/$O$2)*COS(X171/$O$2)))=-1,180,(IF(((-SIN($E$11/$O$2)+COS($F$11/$O$2)*SIN(X171/$O$2))/(SIN($F$11/$O$2)*COS(X171/$O$2)))=1,0,DEGREES(ACOS((-SIN($E$11/$O$2)+COS($F$11/$O$2)*SIN(X171/$O$2))/(SIN($F$11/$O$2)*COS(X171/$O$2))))))))))</f>
        <v>0</v>
      </c>
      <c r="Z171" s="36">
        <f>IF($F$11=0,0,IF(OR(((SIN($E$11/$O$2)+COS($F$11/$O$2)*SIN(X171/$O$2))/(SIN($F$11/$O$2)*COS(X171/$O$2)))&gt;1,((SIN($E$11/$O$2)+COS($F$11/$O$2)*SIN(X171/$O$2))/(SIN($F$11/$O$2)*COS(X171/$O$2)))&lt;-1),0,IF(((SIN($E$11/$O$2)+COS($F$11/$O$2)*SIN(X171/$O$2))/(SIN($F$11/$O$2)*COS(X171/$O$2)))=1,0,DEGREES(ACOS((SIN($E$11/$O$2)+COS($F$11/$O$2)*SIN(X171/$O$2))/(SIN($F$11/$O$2)*COS(X171/$O$2)))))))</f>
        <v>0</v>
      </c>
      <c r="AA171" s="32">
        <f t="shared" si="26"/>
        <v>0</v>
      </c>
    </row>
    <row r="172" spans="14:27" ht="12.75">
      <c r="N172" s="30">
        <f t="shared" si="27"/>
        <v>77.5</v>
      </c>
      <c r="O172" s="34">
        <f>IF($F$9=0,IF(AND($H$9&gt;N172,$G$9&lt;N172),180,0),IF(((-SIN($E$9/$O$2)+COS($F$9/$O$2)*SIN(N172/$O$2))/(SIN($F$9/$O$2)*COS(N172/$O$2)))&gt;1,0,IF(((-SIN($E$9/$O$2)+COS($F$9/$O$2)*SIN(N172/$O$2))/(SIN($F$9/$O$2)*COS(N172/$O$2)))&lt;-1,180,IF(((-SIN($E$9/$O$2)+COS($F$9/$O$2)*SIN(N172/$O$2))/(SIN($F$9/$O$2)*COS(N172/$O$2)))=-1,180,(IF(((-SIN($E$9/$O$2)+COS($F$9/$O$2)*SIN(N172/$O$2))/(SIN($F$9/$O$2)*COS(N172/$O$2)))=1,0,DEGREES(ACOS((-SIN($E$9/$O$2)+COS($F$9/$O$2)*SIN(N172/$O$2))/(SIN($F$9/$O$2)*COS(N172/$O$2))))))))))</f>
        <v>50.462551639979935</v>
      </c>
      <c r="P172" s="34">
        <f>IF($F$9=0,0,IF(OR(((SIN($E$9/$O$2)+COS($F$9/$O$2)*SIN(N172/$O$2))/(SIN($F$9/$O$2)*COS(N172/$O$2)))&gt;1,((SIN($E$9/$O$2)+COS($F$9/$O$2)*SIN(N172/$O$2))/(SIN($F$9/$O$2)*COS(N172/$O$2)))&lt;-1),0,IF(((SIN($E$9/$O$2)+COS($F$9/$O$2)*SIN(N172/$O$2))/(SIN($F$9/$O$2)*COS(N172/$O$2)))=1,0,DEGREES(ACOS((SIN($E$9/$O$2)+COS($F$9/$O$2)*SIN(N172/$O$2))/(SIN($F$9/$O$2)*COS(N172/$O$2)))))))</f>
        <v>0</v>
      </c>
      <c r="Q172" s="32">
        <f t="shared" si="24"/>
        <v>0.28034750911099965</v>
      </c>
      <c r="S172" s="30">
        <f t="shared" si="28"/>
        <v>77.5</v>
      </c>
      <c r="T172" s="34">
        <f>IF($F$10=0,IF(AND($H$10&gt;S172,$G$10&lt;S172),180,0),IF(((-SIN($E$10/$O$2)+COS($F$10/$O$2)*SIN(S172/$O$2))/(SIN($F$10/$O$2)*COS(S172/$O$2)))&gt;1,0,IF(((-SIN($E$10/$O$2)+COS($F$10/$O$2)*SIN(S172/$O$2))/(SIN($F$10/$O$2)*COS(S172/$O$2)))&lt;-1,180,IF(((-SIN($E$10/$O$2)+COS($F$10/$O$2)*SIN(S172/$O$2))/(SIN($F$10/$O$2)*COS(S172/$O$2)))=-1,180,(IF(((-SIN($E$10/$O$2)+COS($F$10/$O$2)*SIN(S172/$O$2))/(SIN($F$10/$O$2)*COS(S172/$O$2)))=1,0,DEGREES(ACOS((-SIN($E$10/$O$2)+COS($F$10/$O$2)*SIN(S172/$O$2))/(SIN($F$10/$O$2)*COS(S172/$O$2))))))))))</f>
        <v>20.489202133976118</v>
      </c>
      <c r="U172" s="36">
        <f>IF($F$10=0,0,IF(OR(((SIN($E$10/$O$2)+COS($F$10/$O$2)*SIN(S172/$O$2))/(SIN($F$10/$O$2)*COS(S172/$O$2)))&gt;1,((SIN($E$10/$O$2)+COS($F$10/$O$2)*SIN(S172/$O$2))/(SIN($F$10/$O$2)*COS(S172/$O$2)))&lt;-1),0,IF(((SIN($E$10/$O$2)+COS($F$10/$O$2)*SIN(S172/$O$2))/(SIN($F$10/$O$2)*COS(S172/$O$2)))=1,0,DEGREES(ACOS((SIN($E$10/$O$2)+COS($F$10/$O$2)*SIN(S172/$O$2))/(SIN($F$10/$O$2)*COS(S172/$O$2)))))))</f>
        <v>0</v>
      </c>
      <c r="V172" s="32">
        <f t="shared" si="25"/>
        <v>0.11382890074431176</v>
      </c>
      <c r="X172" s="30">
        <f t="shared" si="29"/>
        <v>77.5</v>
      </c>
      <c r="Y172" s="34">
        <f>IF($F$11=0,IF(AND($H$11&gt;X172,$G$11&lt;X172),180,0),IF(((-SIN($E$11/$O$2)+COS($F$11/$O$2)*SIN(X172/$O$2))/(SIN($F$11/$O$2)*COS(X172/$O$2)))&gt;1,0,IF(((-SIN($E$11/$O$2)+COS($F$11/$O$2)*SIN(X172/$O$2))/(SIN($F$11/$O$2)*COS(X172/$O$2)))&lt;-1,180,IF(((-SIN($E$11/$O$2)+COS($F$11/$O$2)*SIN(X172/$O$2))/(SIN($F$11/$O$2)*COS(X172/$O$2)))=-1,180,(IF(((-SIN($E$11/$O$2)+COS($F$11/$O$2)*SIN(X172/$O$2))/(SIN($F$11/$O$2)*COS(X172/$O$2)))=1,0,DEGREES(ACOS((-SIN($E$11/$O$2)+COS($F$11/$O$2)*SIN(X172/$O$2))/(SIN($F$11/$O$2)*COS(X172/$O$2))))))))))</f>
        <v>0</v>
      </c>
      <c r="Z172" s="36">
        <f>IF($F$11=0,0,IF(OR(((SIN($E$11/$O$2)+COS($F$11/$O$2)*SIN(X172/$O$2))/(SIN($F$11/$O$2)*COS(X172/$O$2)))&gt;1,((SIN($E$11/$O$2)+COS($F$11/$O$2)*SIN(X172/$O$2))/(SIN($F$11/$O$2)*COS(X172/$O$2)))&lt;-1),0,IF(((SIN($E$11/$O$2)+COS($F$11/$O$2)*SIN(X172/$O$2))/(SIN($F$11/$O$2)*COS(X172/$O$2)))=1,0,DEGREES(ACOS((SIN($E$11/$O$2)+COS($F$11/$O$2)*SIN(X172/$O$2))/(SIN($F$11/$O$2)*COS(X172/$O$2)))))))</f>
        <v>0</v>
      </c>
      <c r="AA172" s="32">
        <f t="shared" si="26"/>
        <v>0</v>
      </c>
    </row>
    <row r="173" spans="14:27" ht="12.75">
      <c r="N173" s="30">
        <f t="shared" si="27"/>
        <v>78</v>
      </c>
      <c r="O173" s="34">
        <f>IF($F$9=0,IF(AND($H$9&gt;N173,$G$9&lt;N173),180,0),IF(((-SIN($E$9/$O$2)+COS($F$9/$O$2)*SIN(N173/$O$2))/(SIN($F$9/$O$2)*COS(N173/$O$2)))&gt;1,0,IF(((-SIN($E$9/$O$2)+COS($F$9/$O$2)*SIN(N173/$O$2))/(SIN($F$9/$O$2)*COS(N173/$O$2)))&lt;-1,180,IF(((-SIN($E$9/$O$2)+COS($F$9/$O$2)*SIN(N173/$O$2))/(SIN($F$9/$O$2)*COS(N173/$O$2)))=-1,180,(IF(((-SIN($E$9/$O$2)+COS($F$9/$O$2)*SIN(N173/$O$2))/(SIN($F$9/$O$2)*COS(N173/$O$2)))=1,0,DEGREES(ACOS((-SIN($E$9/$O$2)+COS($F$9/$O$2)*SIN(N173/$O$2))/(SIN($F$9/$O$2)*COS(N173/$O$2))))))))))</f>
        <v>48.09982961909878</v>
      </c>
      <c r="P173" s="34">
        <f>IF($F$9=0,0,IF(OR(((SIN($E$9/$O$2)+COS($F$9/$O$2)*SIN(N173/$O$2))/(SIN($F$9/$O$2)*COS(N173/$O$2)))&gt;1,((SIN($E$9/$O$2)+COS($F$9/$O$2)*SIN(N173/$O$2))/(SIN($F$9/$O$2)*COS(N173/$O$2)))&lt;-1),0,IF(((SIN($E$9/$O$2)+COS($F$9/$O$2)*SIN(N173/$O$2))/(SIN($F$9/$O$2)*COS(N173/$O$2)))=1,0,DEGREES(ACOS((SIN($E$9/$O$2)+COS($F$9/$O$2)*SIN(N173/$O$2))/(SIN($F$9/$O$2)*COS(N173/$O$2)))))))</f>
        <v>0</v>
      </c>
      <c r="Q173" s="32">
        <f t="shared" si="24"/>
        <v>0.2672212756616599</v>
      </c>
      <c r="S173" s="30">
        <f t="shared" si="28"/>
        <v>78</v>
      </c>
      <c r="T173" s="34">
        <f>IF($F$10=0,IF(AND($H$10&gt;S173,$G$10&lt;S173),180,0),IF(((-SIN($E$10/$O$2)+COS($F$10/$O$2)*SIN(S173/$O$2))/(SIN($F$10/$O$2)*COS(S173/$O$2)))&gt;1,0,IF(((-SIN($E$10/$O$2)+COS($F$10/$O$2)*SIN(S173/$O$2))/(SIN($F$10/$O$2)*COS(S173/$O$2)))&lt;-1,180,IF(((-SIN($E$10/$O$2)+COS($F$10/$O$2)*SIN(S173/$O$2))/(SIN($F$10/$O$2)*COS(S173/$O$2)))=-1,180,(IF(((-SIN($E$10/$O$2)+COS($F$10/$O$2)*SIN(S173/$O$2))/(SIN($F$10/$O$2)*COS(S173/$O$2)))=1,0,DEGREES(ACOS((-SIN($E$10/$O$2)+COS($F$10/$O$2)*SIN(S173/$O$2))/(SIN($F$10/$O$2)*COS(S173/$O$2))))))))))</f>
        <v>11.391063063427291</v>
      </c>
      <c r="U173" s="36">
        <f>IF($F$10=0,0,IF(OR(((SIN($E$10/$O$2)+COS($F$10/$O$2)*SIN(S173/$O$2))/(SIN($F$10/$O$2)*COS(S173/$O$2)))&gt;1,((SIN($E$10/$O$2)+COS($F$10/$O$2)*SIN(S173/$O$2))/(SIN($F$10/$O$2)*COS(S173/$O$2)))&lt;-1),0,IF(((SIN($E$10/$O$2)+COS($F$10/$O$2)*SIN(S173/$O$2))/(SIN($F$10/$O$2)*COS(S173/$O$2)))=1,0,DEGREES(ACOS((SIN($E$10/$O$2)+COS($F$10/$O$2)*SIN(S173/$O$2))/(SIN($F$10/$O$2)*COS(S173/$O$2)))))))</f>
        <v>0</v>
      </c>
      <c r="V173" s="32">
        <f t="shared" si="25"/>
        <v>0.06328368368570716</v>
      </c>
      <c r="X173" s="30">
        <f t="shared" si="29"/>
        <v>78</v>
      </c>
      <c r="Y173" s="34">
        <f>IF($F$11=0,IF(AND($H$11&gt;X173,$G$11&lt;X173),180,0),IF(((-SIN($E$11/$O$2)+COS($F$11/$O$2)*SIN(X173/$O$2))/(SIN($F$11/$O$2)*COS(X173/$O$2)))&gt;1,0,IF(((-SIN($E$11/$O$2)+COS($F$11/$O$2)*SIN(X173/$O$2))/(SIN($F$11/$O$2)*COS(X173/$O$2)))&lt;-1,180,IF(((-SIN($E$11/$O$2)+COS($F$11/$O$2)*SIN(X173/$O$2))/(SIN($F$11/$O$2)*COS(X173/$O$2)))=-1,180,(IF(((-SIN($E$11/$O$2)+COS($F$11/$O$2)*SIN(X173/$O$2))/(SIN($F$11/$O$2)*COS(X173/$O$2)))=1,0,DEGREES(ACOS((-SIN($E$11/$O$2)+COS($F$11/$O$2)*SIN(X173/$O$2))/(SIN($F$11/$O$2)*COS(X173/$O$2))))))))))</f>
        <v>0</v>
      </c>
      <c r="Z173" s="36">
        <f>IF($F$11=0,0,IF(OR(((SIN($E$11/$O$2)+COS($F$11/$O$2)*SIN(X173/$O$2))/(SIN($F$11/$O$2)*COS(X173/$O$2)))&gt;1,((SIN($E$11/$O$2)+COS($F$11/$O$2)*SIN(X173/$O$2))/(SIN($F$11/$O$2)*COS(X173/$O$2)))&lt;-1),0,IF(((SIN($E$11/$O$2)+COS($F$11/$O$2)*SIN(X173/$O$2))/(SIN($F$11/$O$2)*COS(X173/$O$2)))=1,0,DEGREES(ACOS((SIN($E$11/$O$2)+COS($F$11/$O$2)*SIN(X173/$O$2))/(SIN($F$11/$O$2)*COS(X173/$O$2)))))))</f>
        <v>0</v>
      </c>
      <c r="AA173" s="32">
        <f t="shared" si="26"/>
        <v>0</v>
      </c>
    </row>
    <row r="174" spans="14:27" ht="12.75">
      <c r="N174" s="30">
        <f t="shared" si="27"/>
        <v>78.5</v>
      </c>
      <c r="O174" s="34">
        <f>IF($F$9=0,IF(AND($H$9&gt;N174,$G$9&lt;N174),180,0),IF(((-SIN($E$9/$O$2)+COS($F$9/$O$2)*SIN(N174/$O$2))/(SIN($F$9/$O$2)*COS(N174/$O$2)))&gt;1,0,IF(((-SIN($E$9/$O$2)+COS($F$9/$O$2)*SIN(N174/$O$2))/(SIN($F$9/$O$2)*COS(N174/$O$2)))&lt;-1,180,IF(((-SIN($E$9/$O$2)+COS($F$9/$O$2)*SIN(N174/$O$2))/(SIN($F$9/$O$2)*COS(N174/$O$2)))=-1,180,(IF(((-SIN($E$9/$O$2)+COS($F$9/$O$2)*SIN(N174/$O$2))/(SIN($F$9/$O$2)*COS(N174/$O$2)))=1,0,DEGREES(ACOS((-SIN($E$9/$O$2)+COS($F$9/$O$2)*SIN(N174/$O$2))/(SIN($F$9/$O$2)*COS(N174/$O$2))))))))))</f>
        <v>45.44444256725742</v>
      </c>
      <c r="P174" s="34">
        <f>IF($F$9=0,0,IF(OR(((SIN($E$9/$O$2)+COS($F$9/$O$2)*SIN(N174/$O$2))/(SIN($F$9/$O$2)*COS(N174/$O$2)))&gt;1,((SIN($E$9/$O$2)+COS($F$9/$O$2)*SIN(N174/$O$2))/(SIN($F$9/$O$2)*COS(N174/$O$2)))&lt;-1),0,IF(((SIN($E$9/$O$2)+COS($F$9/$O$2)*SIN(N174/$O$2))/(SIN($F$9/$O$2)*COS(N174/$O$2)))=1,0,DEGREES(ACOS((SIN($E$9/$O$2)+COS($F$9/$O$2)*SIN(N174/$O$2))/(SIN($F$9/$O$2)*COS(N174/$O$2)))))))</f>
        <v>0</v>
      </c>
      <c r="Q174" s="32">
        <f t="shared" si="24"/>
        <v>0.25246912537365235</v>
      </c>
      <c r="S174" s="30">
        <f t="shared" si="28"/>
        <v>78.5</v>
      </c>
      <c r="T174" s="34">
        <f>IF($F$10=0,IF(AND($H$10&gt;S174,$G$10&lt;S174),180,0),IF(((-SIN($E$10/$O$2)+COS($F$10/$O$2)*SIN(S174/$O$2))/(SIN($F$10/$O$2)*COS(S174/$O$2)))&gt;1,0,IF(((-SIN($E$10/$O$2)+COS($F$10/$O$2)*SIN(S174/$O$2))/(SIN($F$10/$O$2)*COS(S174/$O$2)))&lt;-1,180,IF(((-SIN($E$10/$O$2)+COS($F$10/$O$2)*SIN(S174/$O$2))/(SIN($F$10/$O$2)*COS(S174/$O$2)))=-1,180,(IF(((-SIN($E$10/$O$2)+COS($F$10/$O$2)*SIN(S174/$O$2))/(SIN($F$10/$O$2)*COS(S174/$O$2)))=1,0,DEGREES(ACOS((-SIN($E$10/$O$2)+COS($F$10/$O$2)*SIN(S174/$O$2))/(SIN($F$10/$O$2)*COS(S174/$O$2))))))))))</f>
        <v>0</v>
      </c>
      <c r="U174" s="36">
        <f>IF($F$10=0,0,IF(OR(((SIN($E$10/$O$2)+COS($F$10/$O$2)*SIN(S174/$O$2))/(SIN($F$10/$O$2)*COS(S174/$O$2)))&gt;1,((SIN($E$10/$O$2)+COS($F$10/$O$2)*SIN(S174/$O$2))/(SIN($F$10/$O$2)*COS(S174/$O$2)))&lt;-1),0,IF(((SIN($E$10/$O$2)+COS($F$10/$O$2)*SIN(S174/$O$2))/(SIN($F$10/$O$2)*COS(S174/$O$2)))=1,0,DEGREES(ACOS((SIN($E$10/$O$2)+COS($F$10/$O$2)*SIN(S174/$O$2))/(SIN($F$10/$O$2)*COS(S174/$O$2)))))))</f>
        <v>0</v>
      </c>
      <c r="V174" s="32">
        <f t="shared" si="25"/>
        <v>0</v>
      </c>
      <c r="X174" s="30">
        <f t="shared" si="29"/>
        <v>78.5</v>
      </c>
      <c r="Y174" s="34">
        <f>IF($F$11=0,IF(AND($H$11&gt;X174,$G$11&lt;X174),180,0),IF(((-SIN($E$11/$O$2)+COS($F$11/$O$2)*SIN(X174/$O$2))/(SIN($F$11/$O$2)*COS(X174/$O$2)))&gt;1,0,IF(((-SIN($E$11/$O$2)+COS($F$11/$O$2)*SIN(X174/$O$2))/(SIN($F$11/$O$2)*COS(X174/$O$2)))&lt;-1,180,IF(((-SIN($E$11/$O$2)+COS($F$11/$O$2)*SIN(X174/$O$2))/(SIN($F$11/$O$2)*COS(X174/$O$2)))=-1,180,(IF(((-SIN($E$11/$O$2)+COS($F$11/$O$2)*SIN(X174/$O$2))/(SIN($F$11/$O$2)*COS(X174/$O$2)))=1,0,DEGREES(ACOS((-SIN($E$11/$O$2)+COS($F$11/$O$2)*SIN(X174/$O$2))/(SIN($F$11/$O$2)*COS(X174/$O$2))))))))))</f>
        <v>0</v>
      </c>
      <c r="Z174" s="36">
        <f>IF($F$11=0,0,IF(OR(((SIN($E$11/$O$2)+COS($F$11/$O$2)*SIN(X174/$O$2))/(SIN($F$11/$O$2)*COS(X174/$O$2)))&gt;1,((SIN($E$11/$O$2)+COS($F$11/$O$2)*SIN(X174/$O$2))/(SIN($F$11/$O$2)*COS(X174/$O$2)))&lt;-1),0,IF(((SIN($E$11/$O$2)+COS($F$11/$O$2)*SIN(X174/$O$2))/(SIN($F$11/$O$2)*COS(X174/$O$2)))=1,0,DEGREES(ACOS((SIN($E$11/$O$2)+COS($F$11/$O$2)*SIN(X174/$O$2))/(SIN($F$11/$O$2)*COS(X174/$O$2)))))))</f>
        <v>0</v>
      </c>
      <c r="AA174" s="32">
        <f t="shared" si="26"/>
        <v>0</v>
      </c>
    </row>
    <row r="175" spans="14:27" ht="12.75">
      <c r="N175" s="30">
        <f t="shared" si="27"/>
        <v>79</v>
      </c>
      <c r="O175" s="34">
        <f>IF($F$9=0,IF(AND($H$9&gt;N175,$G$9&lt;N175),180,0),IF(((-SIN($E$9/$O$2)+COS($F$9/$O$2)*SIN(N175/$O$2))/(SIN($F$9/$O$2)*COS(N175/$O$2)))&gt;1,0,IF(((-SIN($E$9/$O$2)+COS($F$9/$O$2)*SIN(N175/$O$2))/(SIN($F$9/$O$2)*COS(N175/$O$2)))&lt;-1,180,IF(((-SIN($E$9/$O$2)+COS($F$9/$O$2)*SIN(N175/$O$2))/(SIN($F$9/$O$2)*COS(N175/$O$2)))=-1,180,(IF(((-SIN($E$9/$O$2)+COS($F$9/$O$2)*SIN(N175/$O$2))/(SIN($F$9/$O$2)*COS(N175/$O$2)))=1,0,DEGREES(ACOS((-SIN($E$9/$O$2)+COS($F$9/$O$2)*SIN(N175/$O$2))/(SIN($F$9/$O$2)*COS(N175/$O$2))))))))))</f>
        <v>42.41975102226545</v>
      </c>
      <c r="P175" s="34">
        <f>IF($F$9=0,0,IF(OR(((SIN($E$9/$O$2)+COS($F$9/$O$2)*SIN(N175/$O$2))/(SIN($F$9/$O$2)*COS(N175/$O$2)))&gt;1,((SIN($E$9/$O$2)+COS($F$9/$O$2)*SIN(N175/$O$2))/(SIN($F$9/$O$2)*COS(N175/$O$2)))&lt;-1),0,IF(((SIN($E$9/$O$2)+COS($F$9/$O$2)*SIN(N175/$O$2))/(SIN($F$9/$O$2)*COS(N175/$O$2)))=1,0,DEGREES(ACOS((SIN($E$9/$O$2)+COS($F$9/$O$2)*SIN(N175/$O$2))/(SIN($F$9/$O$2)*COS(N175/$O$2)))))))</f>
        <v>0</v>
      </c>
      <c r="Q175" s="32">
        <f t="shared" si="24"/>
        <v>0.23566528345703028</v>
      </c>
      <c r="S175" s="30">
        <f t="shared" si="28"/>
        <v>79</v>
      </c>
      <c r="T175" s="34">
        <f>IF($F$10=0,IF(AND($H$10&gt;S175,$G$10&lt;S175),180,0),IF(((-SIN($E$10/$O$2)+COS($F$10/$O$2)*SIN(S175/$O$2))/(SIN($F$10/$O$2)*COS(S175/$O$2)))&gt;1,0,IF(((-SIN($E$10/$O$2)+COS($F$10/$O$2)*SIN(S175/$O$2))/(SIN($F$10/$O$2)*COS(S175/$O$2)))&lt;-1,180,IF(((-SIN($E$10/$O$2)+COS($F$10/$O$2)*SIN(S175/$O$2))/(SIN($F$10/$O$2)*COS(S175/$O$2)))=-1,180,(IF(((-SIN($E$10/$O$2)+COS($F$10/$O$2)*SIN(S175/$O$2))/(SIN($F$10/$O$2)*COS(S175/$O$2)))=1,0,DEGREES(ACOS((-SIN($E$10/$O$2)+COS($F$10/$O$2)*SIN(S175/$O$2))/(SIN($F$10/$O$2)*COS(S175/$O$2))))))))))</f>
        <v>0</v>
      </c>
      <c r="U175" s="36">
        <f>IF($F$10=0,0,IF(OR(((SIN($E$10/$O$2)+COS($F$10/$O$2)*SIN(S175/$O$2))/(SIN($F$10/$O$2)*COS(S175/$O$2)))&gt;1,((SIN($E$10/$O$2)+COS($F$10/$O$2)*SIN(S175/$O$2))/(SIN($F$10/$O$2)*COS(S175/$O$2)))&lt;-1),0,IF(((SIN($E$10/$O$2)+COS($F$10/$O$2)*SIN(S175/$O$2))/(SIN($F$10/$O$2)*COS(S175/$O$2)))=1,0,DEGREES(ACOS((SIN($E$10/$O$2)+COS($F$10/$O$2)*SIN(S175/$O$2))/(SIN($F$10/$O$2)*COS(S175/$O$2)))))))</f>
        <v>0</v>
      </c>
      <c r="V175" s="32">
        <f t="shared" si="25"/>
        <v>0</v>
      </c>
      <c r="X175" s="30">
        <f t="shared" si="29"/>
        <v>79</v>
      </c>
      <c r="Y175" s="34">
        <f>IF($F$11=0,IF(AND($H$11&gt;X175,$G$11&lt;X175),180,0),IF(((-SIN($E$11/$O$2)+COS($F$11/$O$2)*SIN(X175/$O$2))/(SIN($F$11/$O$2)*COS(X175/$O$2)))&gt;1,0,IF(((-SIN($E$11/$O$2)+COS($F$11/$O$2)*SIN(X175/$O$2))/(SIN($F$11/$O$2)*COS(X175/$O$2)))&lt;-1,180,IF(((-SIN($E$11/$O$2)+COS($F$11/$O$2)*SIN(X175/$O$2))/(SIN($F$11/$O$2)*COS(X175/$O$2)))=-1,180,(IF(((-SIN($E$11/$O$2)+COS($F$11/$O$2)*SIN(X175/$O$2))/(SIN($F$11/$O$2)*COS(X175/$O$2)))=1,0,DEGREES(ACOS((-SIN($E$11/$O$2)+COS($F$11/$O$2)*SIN(X175/$O$2))/(SIN($F$11/$O$2)*COS(X175/$O$2))))))))))</f>
        <v>0</v>
      </c>
      <c r="Z175" s="36">
        <f>IF($F$11=0,0,IF(OR(((SIN($E$11/$O$2)+COS($F$11/$O$2)*SIN(X175/$O$2))/(SIN($F$11/$O$2)*COS(X175/$O$2)))&gt;1,((SIN($E$11/$O$2)+COS($F$11/$O$2)*SIN(X175/$O$2))/(SIN($F$11/$O$2)*COS(X175/$O$2)))&lt;-1),0,IF(((SIN($E$11/$O$2)+COS($F$11/$O$2)*SIN(X175/$O$2))/(SIN($F$11/$O$2)*COS(X175/$O$2)))=1,0,DEGREES(ACOS((SIN($E$11/$O$2)+COS($F$11/$O$2)*SIN(X175/$O$2))/(SIN($F$11/$O$2)*COS(X175/$O$2)))))))</f>
        <v>0</v>
      </c>
      <c r="AA175" s="32">
        <f t="shared" si="26"/>
        <v>0</v>
      </c>
    </row>
    <row r="176" spans="14:27" ht="12.75">
      <c r="N176" s="30">
        <f t="shared" si="27"/>
        <v>79.5</v>
      </c>
      <c r="O176" s="34">
        <f>IF($F$9=0,IF(AND($H$9&gt;N176,$G$9&lt;N176),180,0),IF(((-SIN($E$9/$O$2)+COS($F$9/$O$2)*SIN(N176/$O$2))/(SIN($F$9/$O$2)*COS(N176/$O$2)))&gt;1,0,IF(((-SIN($E$9/$O$2)+COS($F$9/$O$2)*SIN(N176/$O$2))/(SIN($F$9/$O$2)*COS(N176/$O$2)))&lt;-1,180,IF(((-SIN($E$9/$O$2)+COS($F$9/$O$2)*SIN(N176/$O$2))/(SIN($F$9/$O$2)*COS(N176/$O$2)))=-1,180,(IF(((-SIN($E$9/$O$2)+COS($F$9/$O$2)*SIN(N176/$O$2))/(SIN($F$9/$O$2)*COS(N176/$O$2)))=1,0,DEGREES(ACOS((-SIN($E$9/$O$2)+COS($F$9/$O$2)*SIN(N176/$O$2))/(SIN($F$9/$O$2)*COS(N176/$O$2))))))))))</f>
        <v>38.91213526132425</v>
      </c>
      <c r="P176" s="34">
        <f>IF($F$9=0,0,IF(OR(((SIN($E$9/$O$2)+COS($F$9/$O$2)*SIN(N176/$O$2))/(SIN($F$9/$O$2)*COS(N176/$O$2)))&gt;1,((SIN($E$9/$O$2)+COS($F$9/$O$2)*SIN(N176/$O$2))/(SIN($F$9/$O$2)*COS(N176/$O$2)))&lt;-1),0,IF(((SIN($E$9/$O$2)+COS($F$9/$O$2)*SIN(N176/$O$2))/(SIN($F$9/$O$2)*COS(N176/$O$2)))=1,0,DEGREES(ACOS((SIN($E$9/$O$2)+COS($F$9/$O$2)*SIN(N176/$O$2))/(SIN($F$9/$O$2)*COS(N176/$O$2)))))))</f>
        <v>0</v>
      </c>
      <c r="Q176" s="32">
        <f t="shared" si="24"/>
        <v>0.21617852922957917</v>
      </c>
      <c r="S176" s="30">
        <f t="shared" si="28"/>
        <v>79.5</v>
      </c>
      <c r="T176" s="34">
        <f>IF($F$10=0,IF(AND($H$10&gt;S176,$G$10&lt;S176),180,0),IF(((-SIN($E$10/$O$2)+COS($F$10/$O$2)*SIN(S176/$O$2))/(SIN($F$10/$O$2)*COS(S176/$O$2)))&gt;1,0,IF(((-SIN($E$10/$O$2)+COS($F$10/$O$2)*SIN(S176/$O$2))/(SIN($F$10/$O$2)*COS(S176/$O$2)))&lt;-1,180,IF(((-SIN($E$10/$O$2)+COS($F$10/$O$2)*SIN(S176/$O$2))/(SIN($F$10/$O$2)*COS(S176/$O$2)))=-1,180,(IF(((-SIN($E$10/$O$2)+COS($F$10/$O$2)*SIN(S176/$O$2))/(SIN($F$10/$O$2)*COS(S176/$O$2)))=1,0,DEGREES(ACOS((-SIN($E$10/$O$2)+COS($F$10/$O$2)*SIN(S176/$O$2))/(SIN($F$10/$O$2)*COS(S176/$O$2))))))))))</f>
        <v>0</v>
      </c>
      <c r="U176" s="36">
        <f>IF($F$10=0,0,IF(OR(((SIN($E$10/$O$2)+COS($F$10/$O$2)*SIN(S176/$O$2))/(SIN($F$10/$O$2)*COS(S176/$O$2)))&gt;1,((SIN($E$10/$O$2)+COS($F$10/$O$2)*SIN(S176/$O$2))/(SIN($F$10/$O$2)*COS(S176/$O$2)))&lt;-1),0,IF(((SIN($E$10/$O$2)+COS($F$10/$O$2)*SIN(S176/$O$2))/(SIN($F$10/$O$2)*COS(S176/$O$2)))=1,0,DEGREES(ACOS((SIN($E$10/$O$2)+COS($F$10/$O$2)*SIN(S176/$O$2))/(SIN($F$10/$O$2)*COS(S176/$O$2)))))))</f>
        <v>0</v>
      </c>
      <c r="V176" s="32">
        <f t="shared" si="25"/>
        <v>0</v>
      </c>
      <c r="X176" s="30">
        <f t="shared" si="29"/>
        <v>79.5</v>
      </c>
      <c r="Y176" s="34">
        <f>IF($F$11=0,IF(AND($H$11&gt;X176,$G$11&lt;X176),180,0),IF(((-SIN($E$11/$O$2)+COS($F$11/$O$2)*SIN(X176/$O$2))/(SIN($F$11/$O$2)*COS(X176/$O$2)))&gt;1,0,IF(((-SIN($E$11/$O$2)+COS($F$11/$O$2)*SIN(X176/$O$2))/(SIN($F$11/$O$2)*COS(X176/$O$2)))&lt;-1,180,IF(((-SIN($E$11/$O$2)+COS($F$11/$O$2)*SIN(X176/$O$2))/(SIN($F$11/$O$2)*COS(X176/$O$2)))=-1,180,(IF(((-SIN($E$11/$O$2)+COS($F$11/$O$2)*SIN(X176/$O$2))/(SIN($F$11/$O$2)*COS(X176/$O$2)))=1,0,DEGREES(ACOS((-SIN($E$11/$O$2)+COS($F$11/$O$2)*SIN(X176/$O$2))/(SIN($F$11/$O$2)*COS(X176/$O$2))))))))))</f>
        <v>0</v>
      </c>
      <c r="Z176" s="36">
        <f>IF($F$11=0,0,IF(OR(((SIN($E$11/$O$2)+COS($F$11/$O$2)*SIN(X176/$O$2))/(SIN($F$11/$O$2)*COS(X176/$O$2)))&gt;1,((SIN($E$11/$O$2)+COS($F$11/$O$2)*SIN(X176/$O$2))/(SIN($F$11/$O$2)*COS(X176/$O$2)))&lt;-1),0,IF(((SIN($E$11/$O$2)+COS($F$11/$O$2)*SIN(X176/$O$2))/(SIN($F$11/$O$2)*COS(X176/$O$2)))=1,0,DEGREES(ACOS((SIN($E$11/$O$2)+COS($F$11/$O$2)*SIN(X176/$O$2))/(SIN($F$11/$O$2)*COS(X176/$O$2)))))))</f>
        <v>0</v>
      </c>
      <c r="AA176" s="32">
        <f t="shared" si="26"/>
        <v>0</v>
      </c>
    </row>
    <row r="177" spans="14:27" ht="12.75">
      <c r="N177" s="30">
        <f t="shared" si="27"/>
        <v>80</v>
      </c>
      <c r="O177" s="34">
        <f>IF($F$9=0,IF(AND($H$9&gt;N177,$G$9&lt;N177),180,0),IF(((-SIN($E$9/$O$2)+COS($F$9/$O$2)*SIN(N177/$O$2))/(SIN($F$9/$O$2)*COS(N177/$O$2)))&gt;1,0,IF(((-SIN($E$9/$O$2)+COS($F$9/$O$2)*SIN(N177/$O$2))/(SIN($F$9/$O$2)*COS(N177/$O$2)))&lt;-1,180,IF(((-SIN($E$9/$O$2)+COS($F$9/$O$2)*SIN(N177/$O$2))/(SIN($F$9/$O$2)*COS(N177/$O$2)))=-1,180,(IF(((-SIN($E$9/$O$2)+COS($F$9/$O$2)*SIN(N177/$O$2))/(SIN($F$9/$O$2)*COS(N177/$O$2)))=1,0,DEGREES(ACOS((-SIN($E$9/$O$2)+COS($F$9/$O$2)*SIN(N177/$O$2))/(SIN($F$9/$O$2)*COS(N177/$O$2))))))))))</f>
        <v>34.73938857035246</v>
      </c>
      <c r="P177" s="34">
        <f>IF($F$9=0,0,IF(OR(((SIN($E$9/$O$2)+COS($F$9/$O$2)*SIN(N177/$O$2))/(SIN($F$9/$O$2)*COS(N177/$O$2)))&gt;1,((SIN($E$9/$O$2)+COS($F$9/$O$2)*SIN(N177/$O$2))/(SIN($F$9/$O$2)*COS(N177/$O$2)))&lt;-1),0,IF(((SIN($E$9/$O$2)+COS($F$9/$O$2)*SIN(N177/$O$2))/(SIN($F$9/$O$2)*COS(N177/$O$2)))=1,0,DEGREES(ACOS((SIN($E$9/$O$2)+COS($F$9/$O$2)*SIN(N177/$O$2))/(SIN($F$9/$O$2)*COS(N177/$O$2)))))))</f>
        <v>0</v>
      </c>
      <c r="Q177" s="32">
        <f aca="true" t="shared" si="30" ref="Q177:Q197">IF(N177&gt;=$H$9,0,IF(AND(N177&gt;$G$9,N177&lt;$H$9),O177/180,IF(AND(N177&gt;=0,N177&lt;=$G$9),(O177-P177)/180)))</f>
        <v>0.19299660316862477</v>
      </c>
      <c r="S177" s="30">
        <f t="shared" si="28"/>
        <v>80</v>
      </c>
      <c r="T177" s="34">
        <f>IF($F$10=0,IF(AND($H$10&gt;S177,$G$10&lt;S177),180,0),IF(((-SIN($E$10/$O$2)+COS($F$10/$O$2)*SIN(S177/$O$2))/(SIN($F$10/$O$2)*COS(S177/$O$2)))&gt;1,0,IF(((-SIN($E$10/$O$2)+COS($F$10/$O$2)*SIN(S177/$O$2))/(SIN($F$10/$O$2)*COS(S177/$O$2)))&lt;-1,180,IF(((-SIN($E$10/$O$2)+COS($F$10/$O$2)*SIN(S177/$O$2))/(SIN($F$10/$O$2)*COS(S177/$O$2)))=-1,180,(IF(((-SIN($E$10/$O$2)+COS($F$10/$O$2)*SIN(S177/$O$2))/(SIN($F$10/$O$2)*COS(S177/$O$2)))=1,0,DEGREES(ACOS((-SIN($E$10/$O$2)+COS($F$10/$O$2)*SIN(S177/$O$2))/(SIN($F$10/$O$2)*COS(S177/$O$2))))))))))</f>
        <v>0</v>
      </c>
      <c r="U177" s="36">
        <f>IF($F$10=0,0,IF(OR(((SIN($E$10/$O$2)+COS($F$10/$O$2)*SIN(S177/$O$2))/(SIN($F$10/$O$2)*COS(S177/$O$2)))&gt;1,((SIN($E$10/$O$2)+COS($F$10/$O$2)*SIN(S177/$O$2))/(SIN($F$10/$O$2)*COS(S177/$O$2)))&lt;-1),0,IF(((SIN($E$10/$O$2)+COS($F$10/$O$2)*SIN(S177/$O$2))/(SIN($F$10/$O$2)*COS(S177/$O$2)))=1,0,DEGREES(ACOS((SIN($E$10/$O$2)+COS($F$10/$O$2)*SIN(S177/$O$2))/(SIN($F$10/$O$2)*COS(S177/$O$2)))))))</f>
        <v>0</v>
      </c>
      <c r="V177" s="32">
        <f aca="true" t="shared" si="31" ref="V177:V197">IF(S177&gt;=$H$10,0,IF(AND(S177&gt;$G$10,S177&lt;$H$10),T177/180,IF(AND(S177&gt;=0,S177&lt;=$G$10),(T177-U177)/180)))</f>
        <v>0</v>
      </c>
      <c r="X177" s="30">
        <f t="shared" si="29"/>
        <v>80</v>
      </c>
      <c r="Y177" s="34">
        <f>IF($F$11=0,IF(AND($H$11&gt;X177,$G$11&lt;X177),180,0),IF(((-SIN($E$11/$O$2)+COS($F$11/$O$2)*SIN(X177/$O$2))/(SIN($F$11/$O$2)*COS(X177/$O$2)))&gt;1,0,IF(((-SIN($E$11/$O$2)+COS($F$11/$O$2)*SIN(X177/$O$2))/(SIN($F$11/$O$2)*COS(X177/$O$2)))&lt;-1,180,IF(((-SIN($E$11/$O$2)+COS($F$11/$O$2)*SIN(X177/$O$2))/(SIN($F$11/$O$2)*COS(X177/$O$2)))=-1,180,(IF(((-SIN($E$11/$O$2)+COS($F$11/$O$2)*SIN(X177/$O$2))/(SIN($F$11/$O$2)*COS(X177/$O$2)))=1,0,DEGREES(ACOS((-SIN($E$11/$O$2)+COS($F$11/$O$2)*SIN(X177/$O$2))/(SIN($F$11/$O$2)*COS(X177/$O$2))))))))))</f>
        <v>0</v>
      </c>
      <c r="Z177" s="36">
        <f>IF($F$11=0,0,IF(OR(((SIN($E$11/$O$2)+COS($F$11/$O$2)*SIN(X177/$O$2))/(SIN($F$11/$O$2)*COS(X177/$O$2)))&gt;1,((SIN($E$11/$O$2)+COS($F$11/$O$2)*SIN(X177/$O$2))/(SIN($F$11/$O$2)*COS(X177/$O$2)))&lt;-1),0,IF(((SIN($E$11/$O$2)+COS($F$11/$O$2)*SIN(X177/$O$2))/(SIN($F$11/$O$2)*COS(X177/$O$2)))=1,0,DEGREES(ACOS((SIN($E$11/$O$2)+COS($F$11/$O$2)*SIN(X177/$O$2))/(SIN($F$11/$O$2)*COS(X177/$O$2)))))))</f>
        <v>0</v>
      </c>
      <c r="AA177" s="32">
        <f aca="true" t="shared" si="32" ref="AA177:AA197">IF(X177&gt;=$H$11,0,IF(AND(X177&gt;$G$11,X177&lt;$H$11),Y177/180,IF(AND(X177&gt;=0,X177&lt;=$G$11),(Y177-Z177)/180)))</f>
        <v>0</v>
      </c>
    </row>
    <row r="178" spans="14:27" ht="12.75">
      <c r="N178" s="30">
        <f aca="true" t="shared" si="33" ref="N178:N197">N177+$M$16</f>
        <v>80.5</v>
      </c>
      <c r="O178" s="34">
        <f>IF($F$9=0,IF(AND($H$9&gt;N178,$G$9&lt;N178),180,0),IF(((-SIN($E$9/$O$2)+COS($F$9/$O$2)*SIN(N178/$O$2))/(SIN($F$9/$O$2)*COS(N178/$O$2)))&gt;1,0,IF(((-SIN($E$9/$O$2)+COS($F$9/$O$2)*SIN(N178/$O$2))/(SIN($F$9/$O$2)*COS(N178/$O$2)))&lt;-1,180,IF(((-SIN($E$9/$O$2)+COS($F$9/$O$2)*SIN(N178/$O$2))/(SIN($F$9/$O$2)*COS(N178/$O$2)))=-1,180,(IF(((-SIN($E$9/$O$2)+COS($F$9/$O$2)*SIN(N178/$O$2))/(SIN($F$9/$O$2)*COS(N178/$O$2)))=1,0,DEGREES(ACOS((-SIN($E$9/$O$2)+COS($F$9/$O$2)*SIN(N178/$O$2))/(SIN($F$9/$O$2)*COS(N178/$O$2))))))))))</f>
        <v>29.57118740631625</v>
      </c>
      <c r="P178" s="34">
        <f>IF($F$9=0,0,IF(OR(((SIN($E$9/$O$2)+COS($F$9/$O$2)*SIN(N178/$O$2))/(SIN($F$9/$O$2)*COS(N178/$O$2)))&gt;1,((SIN($E$9/$O$2)+COS($F$9/$O$2)*SIN(N178/$O$2))/(SIN($F$9/$O$2)*COS(N178/$O$2)))&lt;-1),0,IF(((SIN($E$9/$O$2)+COS($F$9/$O$2)*SIN(N178/$O$2))/(SIN($F$9/$O$2)*COS(N178/$O$2)))=1,0,DEGREES(ACOS((SIN($E$9/$O$2)+COS($F$9/$O$2)*SIN(N178/$O$2))/(SIN($F$9/$O$2)*COS(N178/$O$2)))))))</f>
        <v>0</v>
      </c>
      <c r="Q178" s="32">
        <f t="shared" si="30"/>
        <v>0.1642843744795347</v>
      </c>
      <c r="S178" s="30">
        <f aca="true" t="shared" si="34" ref="S178:S197">S177+$M$16</f>
        <v>80.5</v>
      </c>
      <c r="T178" s="34">
        <f>IF($F$10=0,IF(AND($H$10&gt;S178,$G$10&lt;S178),180,0),IF(((-SIN($E$10/$O$2)+COS($F$10/$O$2)*SIN(S178/$O$2))/(SIN($F$10/$O$2)*COS(S178/$O$2)))&gt;1,0,IF(((-SIN($E$10/$O$2)+COS($F$10/$O$2)*SIN(S178/$O$2))/(SIN($F$10/$O$2)*COS(S178/$O$2)))&lt;-1,180,IF(((-SIN($E$10/$O$2)+COS($F$10/$O$2)*SIN(S178/$O$2))/(SIN($F$10/$O$2)*COS(S178/$O$2)))=-1,180,(IF(((-SIN($E$10/$O$2)+COS($F$10/$O$2)*SIN(S178/$O$2))/(SIN($F$10/$O$2)*COS(S178/$O$2)))=1,0,DEGREES(ACOS((-SIN($E$10/$O$2)+COS($F$10/$O$2)*SIN(S178/$O$2))/(SIN($F$10/$O$2)*COS(S178/$O$2))))))))))</f>
        <v>0</v>
      </c>
      <c r="U178" s="36">
        <f>IF($F$10=0,0,IF(OR(((SIN($E$10/$O$2)+COS($F$10/$O$2)*SIN(S178/$O$2))/(SIN($F$10/$O$2)*COS(S178/$O$2)))&gt;1,((SIN($E$10/$O$2)+COS($F$10/$O$2)*SIN(S178/$O$2))/(SIN($F$10/$O$2)*COS(S178/$O$2)))&lt;-1),0,IF(((SIN($E$10/$O$2)+COS($F$10/$O$2)*SIN(S178/$O$2))/(SIN($F$10/$O$2)*COS(S178/$O$2)))=1,0,DEGREES(ACOS((SIN($E$10/$O$2)+COS($F$10/$O$2)*SIN(S178/$O$2))/(SIN($F$10/$O$2)*COS(S178/$O$2)))))))</f>
        <v>0</v>
      </c>
      <c r="V178" s="32">
        <f t="shared" si="31"/>
        <v>0</v>
      </c>
      <c r="X178" s="30">
        <f aca="true" t="shared" si="35" ref="X178:X197">X177+$M$16</f>
        <v>80.5</v>
      </c>
      <c r="Y178" s="34">
        <f>IF($F$11=0,IF(AND($H$11&gt;X178,$G$11&lt;X178),180,0),IF(((-SIN($E$11/$O$2)+COS($F$11/$O$2)*SIN(X178/$O$2))/(SIN($F$11/$O$2)*COS(X178/$O$2)))&gt;1,0,IF(((-SIN($E$11/$O$2)+COS($F$11/$O$2)*SIN(X178/$O$2))/(SIN($F$11/$O$2)*COS(X178/$O$2)))&lt;-1,180,IF(((-SIN($E$11/$O$2)+COS($F$11/$O$2)*SIN(X178/$O$2))/(SIN($F$11/$O$2)*COS(X178/$O$2)))=-1,180,(IF(((-SIN($E$11/$O$2)+COS($F$11/$O$2)*SIN(X178/$O$2))/(SIN($F$11/$O$2)*COS(X178/$O$2)))=1,0,DEGREES(ACOS((-SIN($E$11/$O$2)+COS($F$11/$O$2)*SIN(X178/$O$2))/(SIN($F$11/$O$2)*COS(X178/$O$2))))))))))</f>
        <v>0</v>
      </c>
      <c r="Z178" s="36">
        <f>IF($F$11=0,0,IF(OR(((SIN($E$11/$O$2)+COS($F$11/$O$2)*SIN(X178/$O$2))/(SIN($F$11/$O$2)*COS(X178/$O$2)))&gt;1,((SIN($E$11/$O$2)+COS($F$11/$O$2)*SIN(X178/$O$2))/(SIN($F$11/$O$2)*COS(X178/$O$2)))&lt;-1),0,IF(((SIN($E$11/$O$2)+COS($F$11/$O$2)*SIN(X178/$O$2))/(SIN($F$11/$O$2)*COS(X178/$O$2)))=1,0,DEGREES(ACOS((SIN($E$11/$O$2)+COS($F$11/$O$2)*SIN(X178/$O$2))/(SIN($F$11/$O$2)*COS(X178/$O$2)))))))</f>
        <v>0</v>
      </c>
      <c r="AA178" s="32">
        <f t="shared" si="32"/>
        <v>0</v>
      </c>
    </row>
    <row r="179" spans="14:27" ht="12.75">
      <c r="N179" s="30">
        <f t="shared" si="33"/>
        <v>81</v>
      </c>
      <c r="O179" s="34">
        <f>IF($F$9=0,IF(AND($H$9&gt;N179,$G$9&lt;N179),180,0),IF(((-SIN($E$9/$O$2)+COS($F$9/$O$2)*SIN(N179/$O$2))/(SIN($F$9/$O$2)*COS(N179/$O$2)))&gt;1,0,IF(((-SIN($E$9/$O$2)+COS($F$9/$O$2)*SIN(N179/$O$2))/(SIN($F$9/$O$2)*COS(N179/$O$2)))&lt;-1,180,IF(((-SIN($E$9/$O$2)+COS($F$9/$O$2)*SIN(N179/$O$2))/(SIN($F$9/$O$2)*COS(N179/$O$2)))=-1,180,(IF(((-SIN($E$9/$O$2)+COS($F$9/$O$2)*SIN(N179/$O$2))/(SIN($F$9/$O$2)*COS(N179/$O$2)))=1,0,DEGREES(ACOS((-SIN($E$9/$O$2)+COS($F$9/$O$2)*SIN(N179/$O$2))/(SIN($F$9/$O$2)*COS(N179/$O$2))))))))))</f>
        <v>22.65998417758251</v>
      </c>
      <c r="P179" s="34">
        <f>IF($F$9=0,0,IF(OR(((SIN($E$9/$O$2)+COS($F$9/$O$2)*SIN(N179/$O$2))/(SIN($F$9/$O$2)*COS(N179/$O$2)))&gt;1,((SIN($E$9/$O$2)+COS($F$9/$O$2)*SIN(N179/$O$2))/(SIN($F$9/$O$2)*COS(N179/$O$2)))&lt;-1),0,IF(((SIN($E$9/$O$2)+COS($F$9/$O$2)*SIN(N179/$O$2))/(SIN($F$9/$O$2)*COS(N179/$O$2)))=1,0,DEGREES(ACOS((SIN($E$9/$O$2)+COS($F$9/$O$2)*SIN(N179/$O$2))/(SIN($F$9/$O$2)*COS(N179/$O$2)))))))</f>
        <v>0</v>
      </c>
      <c r="Q179" s="32">
        <f t="shared" si="30"/>
        <v>0.1258888009865695</v>
      </c>
      <c r="S179" s="30">
        <f t="shared" si="34"/>
        <v>81</v>
      </c>
      <c r="T179" s="34">
        <f>IF($F$10=0,IF(AND($H$10&gt;S179,$G$10&lt;S179),180,0),IF(((-SIN($E$10/$O$2)+COS($F$10/$O$2)*SIN(S179/$O$2))/(SIN($F$10/$O$2)*COS(S179/$O$2)))&gt;1,0,IF(((-SIN($E$10/$O$2)+COS($F$10/$O$2)*SIN(S179/$O$2))/(SIN($F$10/$O$2)*COS(S179/$O$2)))&lt;-1,180,IF(((-SIN($E$10/$O$2)+COS($F$10/$O$2)*SIN(S179/$O$2))/(SIN($F$10/$O$2)*COS(S179/$O$2)))=-1,180,(IF(((-SIN($E$10/$O$2)+COS($F$10/$O$2)*SIN(S179/$O$2))/(SIN($F$10/$O$2)*COS(S179/$O$2)))=1,0,DEGREES(ACOS((-SIN($E$10/$O$2)+COS($F$10/$O$2)*SIN(S179/$O$2))/(SIN($F$10/$O$2)*COS(S179/$O$2))))))))))</f>
        <v>0</v>
      </c>
      <c r="U179" s="36">
        <f>IF($F$10=0,0,IF(OR(((SIN($E$10/$O$2)+COS($F$10/$O$2)*SIN(S179/$O$2))/(SIN($F$10/$O$2)*COS(S179/$O$2)))&gt;1,((SIN($E$10/$O$2)+COS($F$10/$O$2)*SIN(S179/$O$2))/(SIN($F$10/$O$2)*COS(S179/$O$2)))&lt;-1),0,IF(((SIN($E$10/$O$2)+COS($F$10/$O$2)*SIN(S179/$O$2))/(SIN($F$10/$O$2)*COS(S179/$O$2)))=1,0,DEGREES(ACOS((SIN($E$10/$O$2)+COS($F$10/$O$2)*SIN(S179/$O$2))/(SIN($F$10/$O$2)*COS(S179/$O$2)))))))</f>
        <v>0</v>
      </c>
      <c r="V179" s="32">
        <f t="shared" si="31"/>
        <v>0</v>
      </c>
      <c r="X179" s="30">
        <f t="shared" si="35"/>
        <v>81</v>
      </c>
      <c r="Y179" s="34">
        <f>IF($F$11=0,IF(AND($H$11&gt;X179,$G$11&lt;X179),180,0),IF(((-SIN($E$11/$O$2)+COS($F$11/$O$2)*SIN(X179/$O$2))/(SIN($F$11/$O$2)*COS(X179/$O$2)))&gt;1,0,IF(((-SIN($E$11/$O$2)+COS($F$11/$O$2)*SIN(X179/$O$2))/(SIN($F$11/$O$2)*COS(X179/$O$2)))&lt;-1,180,IF(((-SIN($E$11/$O$2)+COS($F$11/$O$2)*SIN(X179/$O$2))/(SIN($F$11/$O$2)*COS(X179/$O$2)))=-1,180,(IF(((-SIN($E$11/$O$2)+COS($F$11/$O$2)*SIN(X179/$O$2))/(SIN($F$11/$O$2)*COS(X179/$O$2)))=1,0,DEGREES(ACOS((-SIN($E$11/$O$2)+COS($F$11/$O$2)*SIN(X179/$O$2))/(SIN($F$11/$O$2)*COS(X179/$O$2))))))))))</f>
        <v>0</v>
      </c>
      <c r="Z179" s="36">
        <f>IF($F$11=0,0,IF(OR(((SIN($E$11/$O$2)+COS($F$11/$O$2)*SIN(X179/$O$2))/(SIN($F$11/$O$2)*COS(X179/$O$2)))&gt;1,((SIN($E$11/$O$2)+COS($F$11/$O$2)*SIN(X179/$O$2))/(SIN($F$11/$O$2)*COS(X179/$O$2)))&lt;-1),0,IF(((SIN($E$11/$O$2)+COS($F$11/$O$2)*SIN(X179/$O$2))/(SIN($F$11/$O$2)*COS(X179/$O$2)))=1,0,DEGREES(ACOS((SIN($E$11/$O$2)+COS($F$11/$O$2)*SIN(X179/$O$2))/(SIN($F$11/$O$2)*COS(X179/$O$2)))))))</f>
        <v>0</v>
      </c>
      <c r="AA179" s="32">
        <f t="shared" si="32"/>
        <v>0</v>
      </c>
    </row>
    <row r="180" spans="14:27" ht="12.75">
      <c r="N180" s="30">
        <f t="shared" si="33"/>
        <v>81.5</v>
      </c>
      <c r="O180" s="34">
        <f>IF($F$9=0,IF(AND($H$9&gt;N180,$G$9&lt;N180),180,0),IF(((-SIN($E$9/$O$2)+COS($F$9/$O$2)*SIN(N180/$O$2))/(SIN($F$9/$O$2)*COS(N180/$O$2)))&gt;1,0,IF(((-SIN($E$9/$O$2)+COS($F$9/$O$2)*SIN(N180/$O$2))/(SIN($F$9/$O$2)*COS(N180/$O$2)))&lt;-1,180,IF(((-SIN($E$9/$O$2)+COS($F$9/$O$2)*SIN(N180/$O$2))/(SIN($F$9/$O$2)*COS(N180/$O$2)))=-1,180,(IF(((-SIN($E$9/$O$2)+COS($F$9/$O$2)*SIN(N180/$O$2))/(SIN($F$9/$O$2)*COS(N180/$O$2)))=1,0,DEGREES(ACOS((-SIN($E$9/$O$2)+COS($F$9/$O$2)*SIN(N180/$O$2))/(SIN($F$9/$O$2)*COS(N180/$O$2))))))))))</f>
        <v>10.935701685371335</v>
      </c>
      <c r="P180" s="34">
        <f>IF($F$9=0,0,IF(OR(((SIN($E$9/$O$2)+COS($F$9/$O$2)*SIN(N180/$O$2))/(SIN($F$9/$O$2)*COS(N180/$O$2)))&gt;1,((SIN($E$9/$O$2)+COS($F$9/$O$2)*SIN(N180/$O$2))/(SIN($F$9/$O$2)*COS(N180/$O$2)))&lt;-1),0,IF(((SIN($E$9/$O$2)+COS($F$9/$O$2)*SIN(N180/$O$2))/(SIN($F$9/$O$2)*COS(N180/$O$2)))=1,0,DEGREES(ACOS((SIN($E$9/$O$2)+COS($F$9/$O$2)*SIN(N180/$O$2))/(SIN($F$9/$O$2)*COS(N180/$O$2)))))))</f>
        <v>0</v>
      </c>
      <c r="Q180" s="32">
        <f t="shared" si="30"/>
        <v>0.06075389825206297</v>
      </c>
      <c r="S180" s="30">
        <f t="shared" si="34"/>
        <v>81.5</v>
      </c>
      <c r="T180" s="34">
        <f>IF($F$10=0,IF(AND($H$10&gt;S180,$G$10&lt;S180),180,0),IF(((-SIN($E$10/$O$2)+COS($F$10/$O$2)*SIN(S180/$O$2))/(SIN($F$10/$O$2)*COS(S180/$O$2)))&gt;1,0,IF(((-SIN($E$10/$O$2)+COS($F$10/$O$2)*SIN(S180/$O$2))/(SIN($F$10/$O$2)*COS(S180/$O$2)))&lt;-1,180,IF(((-SIN($E$10/$O$2)+COS($F$10/$O$2)*SIN(S180/$O$2))/(SIN($F$10/$O$2)*COS(S180/$O$2)))=-1,180,(IF(((-SIN($E$10/$O$2)+COS($F$10/$O$2)*SIN(S180/$O$2))/(SIN($F$10/$O$2)*COS(S180/$O$2)))=1,0,DEGREES(ACOS((-SIN($E$10/$O$2)+COS($F$10/$O$2)*SIN(S180/$O$2))/(SIN($F$10/$O$2)*COS(S180/$O$2))))))))))</f>
        <v>0</v>
      </c>
      <c r="U180" s="36">
        <f>IF($F$10=0,0,IF(OR(((SIN($E$10/$O$2)+COS($F$10/$O$2)*SIN(S180/$O$2))/(SIN($F$10/$O$2)*COS(S180/$O$2)))&gt;1,((SIN($E$10/$O$2)+COS($F$10/$O$2)*SIN(S180/$O$2))/(SIN($F$10/$O$2)*COS(S180/$O$2)))&lt;-1),0,IF(((SIN($E$10/$O$2)+COS($F$10/$O$2)*SIN(S180/$O$2))/(SIN($F$10/$O$2)*COS(S180/$O$2)))=1,0,DEGREES(ACOS((SIN($E$10/$O$2)+COS($F$10/$O$2)*SIN(S180/$O$2))/(SIN($F$10/$O$2)*COS(S180/$O$2)))))))</f>
        <v>0</v>
      </c>
      <c r="V180" s="32">
        <f t="shared" si="31"/>
        <v>0</v>
      </c>
      <c r="X180" s="30">
        <f t="shared" si="35"/>
        <v>81.5</v>
      </c>
      <c r="Y180" s="34">
        <f>IF($F$11=0,IF(AND($H$11&gt;X180,$G$11&lt;X180),180,0),IF(((-SIN($E$11/$O$2)+COS($F$11/$O$2)*SIN(X180/$O$2))/(SIN($F$11/$O$2)*COS(X180/$O$2)))&gt;1,0,IF(((-SIN($E$11/$O$2)+COS($F$11/$O$2)*SIN(X180/$O$2))/(SIN($F$11/$O$2)*COS(X180/$O$2)))&lt;-1,180,IF(((-SIN($E$11/$O$2)+COS($F$11/$O$2)*SIN(X180/$O$2))/(SIN($F$11/$O$2)*COS(X180/$O$2)))=-1,180,(IF(((-SIN($E$11/$O$2)+COS($F$11/$O$2)*SIN(X180/$O$2))/(SIN($F$11/$O$2)*COS(X180/$O$2)))=1,0,DEGREES(ACOS((-SIN($E$11/$O$2)+COS($F$11/$O$2)*SIN(X180/$O$2))/(SIN($F$11/$O$2)*COS(X180/$O$2))))))))))</f>
        <v>0</v>
      </c>
      <c r="Z180" s="36">
        <f>IF($F$11=0,0,IF(OR(((SIN($E$11/$O$2)+COS($F$11/$O$2)*SIN(X180/$O$2))/(SIN($F$11/$O$2)*COS(X180/$O$2)))&gt;1,((SIN($E$11/$O$2)+COS($F$11/$O$2)*SIN(X180/$O$2))/(SIN($F$11/$O$2)*COS(X180/$O$2)))&lt;-1),0,IF(((SIN($E$11/$O$2)+COS($F$11/$O$2)*SIN(X180/$O$2))/(SIN($F$11/$O$2)*COS(X180/$O$2)))=1,0,DEGREES(ACOS((SIN($E$11/$O$2)+COS($F$11/$O$2)*SIN(X180/$O$2))/(SIN($F$11/$O$2)*COS(X180/$O$2)))))))</f>
        <v>0</v>
      </c>
      <c r="AA180" s="32">
        <f t="shared" si="32"/>
        <v>0</v>
      </c>
    </row>
    <row r="181" spans="14:27" ht="12.75">
      <c r="N181" s="30">
        <f t="shared" si="33"/>
        <v>82</v>
      </c>
      <c r="O181" s="34">
        <f>IF($F$9=0,IF(AND($H$9&gt;N181,$G$9&lt;N181),180,0),IF(((-SIN($E$9/$O$2)+COS($F$9/$O$2)*SIN(N181/$O$2))/(SIN($F$9/$O$2)*COS(N181/$O$2)))&gt;1,0,IF(((-SIN($E$9/$O$2)+COS($F$9/$O$2)*SIN(N181/$O$2))/(SIN($F$9/$O$2)*COS(N181/$O$2)))&lt;-1,180,IF(((-SIN($E$9/$O$2)+COS($F$9/$O$2)*SIN(N181/$O$2))/(SIN($F$9/$O$2)*COS(N181/$O$2)))=-1,180,(IF(((-SIN($E$9/$O$2)+COS($F$9/$O$2)*SIN(N181/$O$2))/(SIN($F$9/$O$2)*COS(N181/$O$2)))=1,0,DEGREES(ACOS((-SIN($E$9/$O$2)+COS($F$9/$O$2)*SIN(N181/$O$2))/(SIN($F$9/$O$2)*COS(N181/$O$2))))))))))</f>
        <v>0</v>
      </c>
      <c r="P181" s="34">
        <f>IF($F$9=0,0,IF(OR(((SIN($E$9/$O$2)+COS($F$9/$O$2)*SIN(N181/$O$2))/(SIN($F$9/$O$2)*COS(N181/$O$2)))&gt;1,((SIN($E$9/$O$2)+COS($F$9/$O$2)*SIN(N181/$O$2))/(SIN($F$9/$O$2)*COS(N181/$O$2)))&lt;-1),0,IF(((SIN($E$9/$O$2)+COS($F$9/$O$2)*SIN(N181/$O$2))/(SIN($F$9/$O$2)*COS(N181/$O$2)))=1,0,DEGREES(ACOS((SIN($E$9/$O$2)+COS($F$9/$O$2)*SIN(N181/$O$2))/(SIN($F$9/$O$2)*COS(N181/$O$2)))))))</f>
        <v>0</v>
      </c>
      <c r="Q181" s="32">
        <f t="shared" si="30"/>
        <v>0</v>
      </c>
      <c r="S181" s="30">
        <f t="shared" si="34"/>
        <v>82</v>
      </c>
      <c r="T181" s="34">
        <f>IF($F$10=0,IF(AND($H$10&gt;S181,$G$10&lt;S181),180,0),IF(((-SIN($E$10/$O$2)+COS($F$10/$O$2)*SIN(S181/$O$2))/(SIN($F$10/$O$2)*COS(S181/$O$2)))&gt;1,0,IF(((-SIN($E$10/$O$2)+COS($F$10/$O$2)*SIN(S181/$O$2))/(SIN($F$10/$O$2)*COS(S181/$O$2)))&lt;-1,180,IF(((-SIN($E$10/$O$2)+COS($F$10/$O$2)*SIN(S181/$O$2))/(SIN($F$10/$O$2)*COS(S181/$O$2)))=-1,180,(IF(((-SIN($E$10/$O$2)+COS($F$10/$O$2)*SIN(S181/$O$2))/(SIN($F$10/$O$2)*COS(S181/$O$2)))=1,0,DEGREES(ACOS((-SIN($E$10/$O$2)+COS($F$10/$O$2)*SIN(S181/$O$2))/(SIN($F$10/$O$2)*COS(S181/$O$2))))))))))</f>
        <v>0</v>
      </c>
      <c r="U181" s="36">
        <f>IF($F$10=0,0,IF(OR(((SIN($E$10/$O$2)+COS($F$10/$O$2)*SIN(S181/$O$2))/(SIN($F$10/$O$2)*COS(S181/$O$2)))&gt;1,((SIN($E$10/$O$2)+COS($F$10/$O$2)*SIN(S181/$O$2))/(SIN($F$10/$O$2)*COS(S181/$O$2)))&lt;-1),0,IF(((SIN($E$10/$O$2)+COS($F$10/$O$2)*SIN(S181/$O$2))/(SIN($F$10/$O$2)*COS(S181/$O$2)))=1,0,DEGREES(ACOS((SIN($E$10/$O$2)+COS($F$10/$O$2)*SIN(S181/$O$2))/(SIN($F$10/$O$2)*COS(S181/$O$2)))))))</f>
        <v>0</v>
      </c>
      <c r="V181" s="32">
        <f t="shared" si="31"/>
        <v>0</v>
      </c>
      <c r="X181" s="30">
        <f t="shared" si="35"/>
        <v>82</v>
      </c>
      <c r="Y181" s="34">
        <f>IF($F$11=0,IF(AND($H$11&gt;X181,$G$11&lt;X181),180,0),IF(((-SIN($E$11/$O$2)+COS($F$11/$O$2)*SIN(X181/$O$2))/(SIN($F$11/$O$2)*COS(X181/$O$2)))&gt;1,0,IF(((-SIN($E$11/$O$2)+COS($F$11/$O$2)*SIN(X181/$O$2))/(SIN($F$11/$O$2)*COS(X181/$O$2)))&lt;-1,180,IF(((-SIN($E$11/$O$2)+COS($F$11/$O$2)*SIN(X181/$O$2))/(SIN($F$11/$O$2)*COS(X181/$O$2)))=-1,180,(IF(((-SIN($E$11/$O$2)+COS($F$11/$O$2)*SIN(X181/$O$2))/(SIN($F$11/$O$2)*COS(X181/$O$2)))=1,0,DEGREES(ACOS((-SIN($E$11/$O$2)+COS($F$11/$O$2)*SIN(X181/$O$2))/(SIN($F$11/$O$2)*COS(X181/$O$2))))))))))</f>
        <v>0</v>
      </c>
      <c r="Z181" s="36">
        <f>IF($F$11=0,0,IF(OR(((SIN($E$11/$O$2)+COS($F$11/$O$2)*SIN(X181/$O$2))/(SIN($F$11/$O$2)*COS(X181/$O$2)))&gt;1,((SIN($E$11/$O$2)+COS($F$11/$O$2)*SIN(X181/$O$2))/(SIN($F$11/$O$2)*COS(X181/$O$2)))&lt;-1),0,IF(((SIN($E$11/$O$2)+COS($F$11/$O$2)*SIN(X181/$O$2))/(SIN($F$11/$O$2)*COS(X181/$O$2)))=1,0,DEGREES(ACOS((SIN($E$11/$O$2)+COS($F$11/$O$2)*SIN(X181/$O$2))/(SIN($F$11/$O$2)*COS(X181/$O$2)))))))</f>
        <v>0</v>
      </c>
      <c r="AA181" s="32">
        <f t="shared" si="32"/>
        <v>0</v>
      </c>
    </row>
    <row r="182" spans="14:27" ht="12.75">
      <c r="N182" s="30">
        <f t="shared" si="33"/>
        <v>82.5</v>
      </c>
      <c r="O182" s="34">
        <f>IF($F$9=0,IF(AND($H$9&gt;N182,$G$9&lt;N182),180,0),IF(((-SIN($E$9/$O$2)+COS($F$9/$O$2)*SIN(N182/$O$2))/(SIN($F$9/$O$2)*COS(N182/$O$2)))&gt;1,0,IF(((-SIN($E$9/$O$2)+COS($F$9/$O$2)*SIN(N182/$O$2))/(SIN($F$9/$O$2)*COS(N182/$O$2)))&lt;-1,180,IF(((-SIN($E$9/$O$2)+COS($F$9/$O$2)*SIN(N182/$O$2))/(SIN($F$9/$O$2)*COS(N182/$O$2)))=-1,180,(IF(((-SIN($E$9/$O$2)+COS($F$9/$O$2)*SIN(N182/$O$2))/(SIN($F$9/$O$2)*COS(N182/$O$2)))=1,0,DEGREES(ACOS((-SIN($E$9/$O$2)+COS($F$9/$O$2)*SIN(N182/$O$2))/(SIN($F$9/$O$2)*COS(N182/$O$2))))))))))</f>
        <v>0</v>
      </c>
      <c r="P182" s="34">
        <f>IF($F$9=0,0,IF(OR(((SIN($E$9/$O$2)+COS($F$9/$O$2)*SIN(N182/$O$2))/(SIN($F$9/$O$2)*COS(N182/$O$2)))&gt;1,((SIN($E$9/$O$2)+COS($F$9/$O$2)*SIN(N182/$O$2))/(SIN($F$9/$O$2)*COS(N182/$O$2)))&lt;-1),0,IF(((SIN($E$9/$O$2)+COS($F$9/$O$2)*SIN(N182/$O$2))/(SIN($F$9/$O$2)*COS(N182/$O$2)))=1,0,DEGREES(ACOS((SIN($E$9/$O$2)+COS($F$9/$O$2)*SIN(N182/$O$2))/(SIN($F$9/$O$2)*COS(N182/$O$2)))))))</f>
        <v>0</v>
      </c>
      <c r="Q182" s="32">
        <f t="shared" si="30"/>
        <v>0</v>
      </c>
      <c r="S182" s="30">
        <f t="shared" si="34"/>
        <v>82.5</v>
      </c>
      <c r="T182" s="34">
        <f>IF($F$10=0,IF(AND($H$10&gt;S182,$G$10&lt;S182),180,0),IF(((-SIN($E$10/$O$2)+COS($F$10/$O$2)*SIN(S182/$O$2))/(SIN($F$10/$O$2)*COS(S182/$O$2)))&gt;1,0,IF(((-SIN($E$10/$O$2)+COS($F$10/$O$2)*SIN(S182/$O$2))/(SIN($F$10/$O$2)*COS(S182/$O$2)))&lt;-1,180,IF(((-SIN($E$10/$O$2)+COS($F$10/$O$2)*SIN(S182/$O$2))/(SIN($F$10/$O$2)*COS(S182/$O$2)))=-1,180,(IF(((-SIN($E$10/$O$2)+COS($F$10/$O$2)*SIN(S182/$O$2))/(SIN($F$10/$O$2)*COS(S182/$O$2)))=1,0,DEGREES(ACOS((-SIN($E$10/$O$2)+COS($F$10/$O$2)*SIN(S182/$O$2))/(SIN($F$10/$O$2)*COS(S182/$O$2))))))))))</f>
        <v>0</v>
      </c>
      <c r="U182" s="36">
        <f>IF($F$10=0,0,IF(OR(((SIN($E$10/$O$2)+COS($F$10/$O$2)*SIN(S182/$O$2))/(SIN($F$10/$O$2)*COS(S182/$O$2)))&gt;1,((SIN($E$10/$O$2)+COS($F$10/$O$2)*SIN(S182/$O$2))/(SIN($F$10/$O$2)*COS(S182/$O$2)))&lt;-1),0,IF(((SIN($E$10/$O$2)+COS($F$10/$O$2)*SIN(S182/$O$2))/(SIN($F$10/$O$2)*COS(S182/$O$2)))=1,0,DEGREES(ACOS((SIN($E$10/$O$2)+COS($F$10/$O$2)*SIN(S182/$O$2))/(SIN($F$10/$O$2)*COS(S182/$O$2)))))))</f>
        <v>0</v>
      </c>
      <c r="V182" s="32">
        <f t="shared" si="31"/>
        <v>0</v>
      </c>
      <c r="X182" s="30">
        <f t="shared" si="35"/>
        <v>82.5</v>
      </c>
      <c r="Y182" s="34">
        <f>IF($F$11=0,IF(AND($H$11&gt;X182,$G$11&lt;X182),180,0),IF(((-SIN($E$11/$O$2)+COS($F$11/$O$2)*SIN(X182/$O$2))/(SIN($F$11/$O$2)*COS(X182/$O$2)))&gt;1,0,IF(((-SIN($E$11/$O$2)+COS($F$11/$O$2)*SIN(X182/$O$2))/(SIN($F$11/$O$2)*COS(X182/$O$2)))&lt;-1,180,IF(((-SIN($E$11/$O$2)+COS($F$11/$O$2)*SIN(X182/$O$2))/(SIN($F$11/$O$2)*COS(X182/$O$2)))=-1,180,(IF(((-SIN($E$11/$O$2)+COS($F$11/$O$2)*SIN(X182/$O$2))/(SIN($F$11/$O$2)*COS(X182/$O$2)))=1,0,DEGREES(ACOS((-SIN($E$11/$O$2)+COS($F$11/$O$2)*SIN(X182/$O$2))/(SIN($F$11/$O$2)*COS(X182/$O$2))))))))))</f>
        <v>0</v>
      </c>
      <c r="Z182" s="36">
        <f>IF($F$11=0,0,IF(OR(((SIN($E$11/$O$2)+COS($F$11/$O$2)*SIN(X182/$O$2))/(SIN($F$11/$O$2)*COS(X182/$O$2)))&gt;1,((SIN($E$11/$O$2)+COS($F$11/$O$2)*SIN(X182/$O$2))/(SIN($F$11/$O$2)*COS(X182/$O$2)))&lt;-1),0,IF(((SIN($E$11/$O$2)+COS($F$11/$O$2)*SIN(X182/$O$2))/(SIN($F$11/$O$2)*COS(X182/$O$2)))=1,0,DEGREES(ACOS((SIN($E$11/$O$2)+COS($F$11/$O$2)*SIN(X182/$O$2))/(SIN($F$11/$O$2)*COS(X182/$O$2)))))))</f>
        <v>0</v>
      </c>
      <c r="AA182" s="32">
        <f t="shared" si="32"/>
        <v>0</v>
      </c>
    </row>
    <row r="183" spans="14:27" ht="12.75">
      <c r="N183" s="30">
        <f t="shared" si="33"/>
        <v>83</v>
      </c>
      <c r="O183" s="34">
        <f>IF($F$9=0,IF(AND($H$9&gt;N183,$G$9&lt;N183),180,0),IF(((-SIN($E$9/$O$2)+COS($F$9/$O$2)*SIN(N183/$O$2))/(SIN($F$9/$O$2)*COS(N183/$O$2)))&gt;1,0,IF(((-SIN($E$9/$O$2)+COS($F$9/$O$2)*SIN(N183/$O$2))/(SIN($F$9/$O$2)*COS(N183/$O$2)))&lt;-1,180,IF(((-SIN($E$9/$O$2)+COS($F$9/$O$2)*SIN(N183/$O$2))/(SIN($F$9/$O$2)*COS(N183/$O$2)))=-1,180,(IF(((-SIN($E$9/$O$2)+COS($F$9/$O$2)*SIN(N183/$O$2))/(SIN($F$9/$O$2)*COS(N183/$O$2)))=1,0,DEGREES(ACOS((-SIN($E$9/$O$2)+COS($F$9/$O$2)*SIN(N183/$O$2))/(SIN($F$9/$O$2)*COS(N183/$O$2))))))))))</f>
        <v>0</v>
      </c>
      <c r="P183" s="34">
        <f>IF($F$9=0,0,IF(OR(((SIN($E$9/$O$2)+COS($F$9/$O$2)*SIN(N183/$O$2))/(SIN($F$9/$O$2)*COS(N183/$O$2)))&gt;1,((SIN($E$9/$O$2)+COS($F$9/$O$2)*SIN(N183/$O$2))/(SIN($F$9/$O$2)*COS(N183/$O$2)))&lt;-1),0,IF(((SIN($E$9/$O$2)+COS($F$9/$O$2)*SIN(N183/$O$2))/(SIN($F$9/$O$2)*COS(N183/$O$2)))=1,0,DEGREES(ACOS((SIN($E$9/$O$2)+COS($F$9/$O$2)*SIN(N183/$O$2))/(SIN($F$9/$O$2)*COS(N183/$O$2)))))))</f>
        <v>0</v>
      </c>
      <c r="Q183" s="32">
        <f t="shared" si="30"/>
        <v>0</v>
      </c>
      <c r="S183" s="30">
        <f t="shared" si="34"/>
        <v>83</v>
      </c>
      <c r="T183" s="34">
        <f>IF($F$10=0,IF(AND($H$10&gt;S183,$G$10&lt;S183),180,0),IF(((-SIN($E$10/$O$2)+COS($F$10/$O$2)*SIN(S183/$O$2))/(SIN($F$10/$O$2)*COS(S183/$O$2)))&gt;1,0,IF(((-SIN($E$10/$O$2)+COS($F$10/$O$2)*SIN(S183/$O$2))/(SIN($F$10/$O$2)*COS(S183/$O$2)))&lt;-1,180,IF(((-SIN($E$10/$O$2)+COS($F$10/$O$2)*SIN(S183/$O$2))/(SIN($F$10/$O$2)*COS(S183/$O$2)))=-1,180,(IF(((-SIN($E$10/$O$2)+COS($F$10/$O$2)*SIN(S183/$O$2))/(SIN($F$10/$O$2)*COS(S183/$O$2)))=1,0,DEGREES(ACOS((-SIN($E$10/$O$2)+COS($F$10/$O$2)*SIN(S183/$O$2))/(SIN($F$10/$O$2)*COS(S183/$O$2))))))))))</f>
        <v>0</v>
      </c>
      <c r="U183" s="36">
        <f>IF($F$10=0,0,IF(OR(((SIN($E$10/$O$2)+COS($F$10/$O$2)*SIN(S183/$O$2))/(SIN($F$10/$O$2)*COS(S183/$O$2)))&gt;1,((SIN($E$10/$O$2)+COS($F$10/$O$2)*SIN(S183/$O$2))/(SIN($F$10/$O$2)*COS(S183/$O$2)))&lt;-1),0,IF(((SIN($E$10/$O$2)+COS($F$10/$O$2)*SIN(S183/$O$2))/(SIN($F$10/$O$2)*COS(S183/$O$2)))=1,0,DEGREES(ACOS((SIN($E$10/$O$2)+COS($F$10/$O$2)*SIN(S183/$O$2))/(SIN($F$10/$O$2)*COS(S183/$O$2)))))))</f>
        <v>0</v>
      </c>
      <c r="V183" s="32">
        <f t="shared" si="31"/>
        <v>0</v>
      </c>
      <c r="X183" s="30">
        <f t="shared" si="35"/>
        <v>83</v>
      </c>
      <c r="Y183" s="34">
        <f>IF($F$11=0,IF(AND($H$11&gt;X183,$G$11&lt;X183),180,0),IF(((-SIN($E$11/$O$2)+COS($F$11/$O$2)*SIN(X183/$O$2))/(SIN($F$11/$O$2)*COS(X183/$O$2)))&gt;1,0,IF(((-SIN($E$11/$O$2)+COS($F$11/$O$2)*SIN(X183/$O$2))/(SIN($F$11/$O$2)*COS(X183/$O$2)))&lt;-1,180,IF(((-SIN($E$11/$O$2)+COS($F$11/$O$2)*SIN(X183/$O$2))/(SIN($F$11/$O$2)*COS(X183/$O$2)))=-1,180,(IF(((-SIN($E$11/$O$2)+COS($F$11/$O$2)*SIN(X183/$O$2))/(SIN($F$11/$O$2)*COS(X183/$O$2)))=1,0,DEGREES(ACOS((-SIN($E$11/$O$2)+COS($F$11/$O$2)*SIN(X183/$O$2))/(SIN($F$11/$O$2)*COS(X183/$O$2))))))))))</f>
        <v>0</v>
      </c>
      <c r="Z183" s="36">
        <f>IF($F$11=0,0,IF(OR(((SIN($E$11/$O$2)+COS($F$11/$O$2)*SIN(X183/$O$2))/(SIN($F$11/$O$2)*COS(X183/$O$2)))&gt;1,((SIN($E$11/$O$2)+COS($F$11/$O$2)*SIN(X183/$O$2))/(SIN($F$11/$O$2)*COS(X183/$O$2)))&lt;-1),0,IF(((SIN($E$11/$O$2)+COS($F$11/$O$2)*SIN(X183/$O$2))/(SIN($F$11/$O$2)*COS(X183/$O$2)))=1,0,DEGREES(ACOS((SIN($E$11/$O$2)+COS($F$11/$O$2)*SIN(X183/$O$2))/(SIN($F$11/$O$2)*COS(X183/$O$2)))))))</f>
        <v>0</v>
      </c>
      <c r="AA183" s="32">
        <f t="shared" si="32"/>
        <v>0</v>
      </c>
    </row>
    <row r="184" spans="14:27" ht="12.75">
      <c r="N184" s="30">
        <f t="shared" si="33"/>
        <v>83.5</v>
      </c>
      <c r="O184" s="34">
        <f>IF($F$9=0,IF(AND($H$9&gt;N184,$G$9&lt;N184),180,0),IF(((-SIN($E$9/$O$2)+COS($F$9/$O$2)*SIN(N184/$O$2))/(SIN($F$9/$O$2)*COS(N184/$O$2)))&gt;1,0,IF(((-SIN($E$9/$O$2)+COS($F$9/$O$2)*SIN(N184/$O$2))/(SIN($F$9/$O$2)*COS(N184/$O$2)))&lt;-1,180,IF(((-SIN($E$9/$O$2)+COS($F$9/$O$2)*SIN(N184/$O$2))/(SIN($F$9/$O$2)*COS(N184/$O$2)))=-1,180,(IF(((-SIN($E$9/$O$2)+COS($F$9/$O$2)*SIN(N184/$O$2))/(SIN($F$9/$O$2)*COS(N184/$O$2)))=1,0,DEGREES(ACOS((-SIN($E$9/$O$2)+COS($F$9/$O$2)*SIN(N184/$O$2))/(SIN($F$9/$O$2)*COS(N184/$O$2))))))))))</f>
        <v>0</v>
      </c>
      <c r="P184" s="34">
        <f>IF($F$9=0,0,IF(OR(((SIN($E$9/$O$2)+COS($F$9/$O$2)*SIN(N184/$O$2))/(SIN($F$9/$O$2)*COS(N184/$O$2)))&gt;1,((SIN($E$9/$O$2)+COS($F$9/$O$2)*SIN(N184/$O$2))/(SIN($F$9/$O$2)*COS(N184/$O$2)))&lt;-1),0,IF(((SIN($E$9/$O$2)+COS($F$9/$O$2)*SIN(N184/$O$2))/(SIN($F$9/$O$2)*COS(N184/$O$2)))=1,0,DEGREES(ACOS((SIN($E$9/$O$2)+COS($F$9/$O$2)*SIN(N184/$O$2))/(SIN($F$9/$O$2)*COS(N184/$O$2)))))))</f>
        <v>0</v>
      </c>
      <c r="Q184" s="32">
        <f t="shared" si="30"/>
        <v>0</v>
      </c>
      <c r="S184" s="30">
        <f t="shared" si="34"/>
        <v>83.5</v>
      </c>
      <c r="T184" s="34">
        <f>IF($F$10=0,IF(AND($H$10&gt;S184,$G$10&lt;S184),180,0),IF(((-SIN($E$10/$O$2)+COS($F$10/$O$2)*SIN(S184/$O$2))/(SIN($F$10/$O$2)*COS(S184/$O$2)))&gt;1,0,IF(((-SIN($E$10/$O$2)+COS($F$10/$O$2)*SIN(S184/$O$2))/(SIN($F$10/$O$2)*COS(S184/$O$2)))&lt;-1,180,IF(((-SIN($E$10/$O$2)+COS($F$10/$O$2)*SIN(S184/$O$2))/(SIN($F$10/$O$2)*COS(S184/$O$2)))=-1,180,(IF(((-SIN($E$10/$O$2)+COS($F$10/$O$2)*SIN(S184/$O$2))/(SIN($F$10/$O$2)*COS(S184/$O$2)))=1,0,DEGREES(ACOS((-SIN($E$10/$O$2)+COS($F$10/$O$2)*SIN(S184/$O$2))/(SIN($F$10/$O$2)*COS(S184/$O$2))))))))))</f>
        <v>0</v>
      </c>
      <c r="U184" s="36">
        <f>IF($F$10=0,0,IF(OR(((SIN($E$10/$O$2)+COS($F$10/$O$2)*SIN(S184/$O$2))/(SIN($F$10/$O$2)*COS(S184/$O$2)))&gt;1,((SIN($E$10/$O$2)+COS($F$10/$O$2)*SIN(S184/$O$2))/(SIN($F$10/$O$2)*COS(S184/$O$2)))&lt;-1),0,IF(((SIN($E$10/$O$2)+COS($F$10/$O$2)*SIN(S184/$O$2))/(SIN($F$10/$O$2)*COS(S184/$O$2)))=1,0,DEGREES(ACOS((SIN($E$10/$O$2)+COS($F$10/$O$2)*SIN(S184/$O$2))/(SIN($F$10/$O$2)*COS(S184/$O$2)))))))</f>
        <v>0</v>
      </c>
      <c r="V184" s="32">
        <f t="shared" si="31"/>
        <v>0</v>
      </c>
      <c r="X184" s="30">
        <f t="shared" si="35"/>
        <v>83.5</v>
      </c>
      <c r="Y184" s="34">
        <f>IF($F$11=0,IF(AND($H$11&gt;X184,$G$11&lt;X184),180,0),IF(((-SIN($E$11/$O$2)+COS($F$11/$O$2)*SIN(X184/$O$2))/(SIN($F$11/$O$2)*COS(X184/$O$2)))&gt;1,0,IF(((-SIN($E$11/$O$2)+COS($F$11/$O$2)*SIN(X184/$O$2))/(SIN($F$11/$O$2)*COS(X184/$O$2)))&lt;-1,180,IF(((-SIN($E$11/$O$2)+COS($F$11/$O$2)*SIN(X184/$O$2))/(SIN($F$11/$O$2)*COS(X184/$O$2)))=-1,180,(IF(((-SIN($E$11/$O$2)+COS($F$11/$O$2)*SIN(X184/$O$2))/(SIN($F$11/$O$2)*COS(X184/$O$2)))=1,0,DEGREES(ACOS((-SIN($E$11/$O$2)+COS($F$11/$O$2)*SIN(X184/$O$2))/(SIN($F$11/$O$2)*COS(X184/$O$2))))))))))</f>
        <v>0</v>
      </c>
      <c r="Z184" s="36">
        <f>IF($F$11=0,0,IF(OR(((SIN($E$11/$O$2)+COS($F$11/$O$2)*SIN(X184/$O$2))/(SIN($F$11/$O$2)*COS(X184/$O$2)))&gt;1,((SIN($E$11/$O$2)+COS($F$11/$O$2)*SIN(X184/$O$2))/(SIN($F$11/$O$2)*COS(X184/$O$2)))&lt;-1),0,IF(((SIN($E$11/$O$2)+COS($F$11/$O$2)*SIN(X184/$O$2))/(SIN($F$11/$O$2)*COS(X184/$O$2)))=1,0,DEGREES(ACOS((SIN($E$11/$O$2)+COS($F$11/$O$2)*SIN(X184/$O$2))/(SIN($F$11/$O$2)*COS(X184/$O$2)))))))</f>
        <v>0</v>
      </c>
      <c r="AA184" s="32">
        <f t="shared" si="32"/>
        <v>0</v>
      </c>
    </row>
    <row r="185" spans="14:27" ht="12.75">
      <c r="N185" s="30">
        <f t="shared" si="33"/>
        <v>84</v>
      </c>
      <c r="O185" s="34">
        <f>IF($F$9=0,IF(AND($H$9&gt;N185,$G$9&lt;N185),180,0),IF(((-SIN($E$9/$O$2)+COS($F$9/$O$2)*SIN(N185/$O$2))/(SIN($F$9/$O$2)*COS(N185/$O$2)))&gt;1,0,IF(((-SIN($E$9/$O$2)+COS($F$9/$O$2)*SIN(N185/$O$2))/(SIN($F$9/$O$2)*COS(N185/$O$2)))&lt;-1,180,IF(((-SIN($E$9/$O$2)+COS($F$9/$O$2)*SIN(N185/$O$2))/(SIN($F$9/$O$2)*COS(N185/$O$2)))=-1,180,(IF(((-SIN($E$9/$O$2)+COS($F$9/$O$2)*SIN(N185/$O$2))/(SIN($F$9/$O$2)*COS(N185/$O$2)))=1,0,DEGREES(ACOS((-SIN($E$9/$O$2)+COS($F$9/$O$2)*SIN(N185/$O$2))/(SIN($F$9/$O$2)*COS(N185/$O$2))))))))))</f>
        <v>0</v>
      </c>
      <c r="P185" s="34">
        <f>IF($F$9=0,0,IF(OR(((SIN($E$9/$O$2)+COS($F$9/$O$2)*SIN(N185/$O$2))/(SIN($F$9/$O$2)*COS(N185/$O$2)))&gt;1,((SIN($E$9/$O$2)+COS($F$9/$O$2)*SIN(N185/$O$2))/(SIN($F$9/$O$2)*COS(N185/$O$2)))&lt;-1),0,IF(((SIN($E$9/$O$2)+COS($F$9/$O$2)*SIN(N185/$O$2))/(SIN($F$9/$O$2)*COS(N185/$O$2)))=1,0,DEGREES(ACOS((SIN($E$9/$O$2)+COS($F$9/$O$2)*SIN(N185/$O$2))/(SIN($F$9/$O$2)*COS(N185/$O$2)))))))</f>
        <v>0</v>
      </c>
      <c r="Q185" s="32">
        <f t="shared" si="30"/>
        <v>0</v>
      </c>
      <c r="S185" s="30">
        <f t="shared" si="34"/>
        <v>84</v>
      </c>
      <c r="T185" s="34">
        <f>IF($F$10=0,IF(AND($H$10&gt;S185,$G$10&lt;S185),180,0),IF(((-SIN($E$10/$O$2)+COS($F$10/$O$2)*SIN(S185/$O$2))/(SIN($F$10/$O$2)*COS(S185/$O$2)))&gt;1,0,IF(((-SIN($E$10/$O$2)+COS($F$10/$O$2)*SIN(S185/$O$2))/(SIN($F$10/$O$2)*COS(S185/$O$2)))&lt;-1,180,IF(((-SIN($E$10/$O$2)+COS($F$10/$O$2)*SIN(S185/$O$2))/(SIN($F$10/$O$2)*COS(S185/$O$2)))=-1,180,(IF(((-SIN($E$10/$O$2)+COS($F$10/$O$2)*SIN(S185/$O$2))/(SIN($F$10/$O$2)*COS(S185/$O$2)))=1,0,DEGREES(ACOS((-SIN($E$10/$O$2)+COS($F$10/$O$2)*SIN(S185/$O$2))/(SIN($F$10/$O$2)*COS(S185/$O$2))))))))))</f>
        <v>0</v>
      </c>
      <c r="U185" s="36">
        <f>IF($F$10=0,0,IF(OR(((SIN($E$10/$O$2)+COS($F$10/$O$2)*SIN(S185/$O$2))/(SIN($F$10/$O$2)*COS(S185/$O$2)))&gt;1,((SIN($E$10/$O$2)+COS($F$10/$O$2)*SIN(S185/$O$2))/(SIN($F$10/$O$2)*COS(S185/$O$2)))&lt;-1),0,IF(((SIN($E$10/$O$2)+COS($F$10/$O$2)*SIN(S185/$O$2))/(SIN($F$10/$O$2)*COS(S185/$O$2)))=1,0,DEGREES(ACOS((SIN($E$10/$O$2)+COS($F$10/$O$2)*SIN(S185/$O$2))/(SIN($F$10/$O$2)*COS(S185/$O$2)))))))</f>
        <v>0</v>
      </c>
      <c r="V185" s="32">
        <f t="shared" si="31"/>
        <v>0</v>
      </c>
      <c r="X185" s="30">
        <f t="shared" si="35"/>
        <v>84</v>
      </c>
      <c r="Y185" s="34">
        <f>IF($F$11=0,IF(AND($H$11&gt;X185,$G$11&lt;X185),180,0),IF(((-SIN($E$11/$O$2)+COS($F$11/$O$2)*SIN(X185/$O$2))/(SIN($F$11/$O$2)*COS(X185/$O$2)))&gt;1,0,IF(((-SIN($E$11/$O$2)+COS($F$11/$O$2)*SIN(X185/$O$2))/(SIN($F$11/$O$2)*COS(X185/$O$2)))&lt;-1,180,IF(((-SIN($E$11/$O$2)+COS($F$11/$O$2)*SIN(X185/$O$2))/(SIN($F$11/$O$2)*COS(X185/$O$2)))=-1,180,(IF(((-SIN($E$11/$O$2)+COS($F$11/$O$2)*SIN(X185/$O$2))/(SIN($F$11/$O$2)*COS(X185/$O$2)))=1,0,DEGREES(ACOS((-SIN($E$11/$O$2)+COS($F$11/$O$2)*SIN(X185/$O$2))/(SIN($F$11/$O$2)*COS(X185/$O$2))))))))))</f>
        <v>0</v>
      </c>
      <c r="Z185" s="36">
        <f>IF($F$11=0,0,IF(OR(((SIN($E$11/$O$2)+COS($F$11/$O$2)*SIN(X185/$O$2))/(SIN($F$11/$O$2)*COS(X185/$O$2)))&gt;1,((SIN($E$11/$O$2)+COS($F$11/$O$2)*SIN(X185/$O$2))/(SIN($F$11/$O$2)*COS(X185/$O$2)))&lt;-1),0,IF(((SIN($E$11/$O$2)+COS($F$11/$O$2)*SIN(X185/$O$2))/(SIN($F$11/$O$2)*COS(X185/$O$2)))=1,0,DEGREES(ACOS((SIN($E$11/$O$2)+COS($F$11/$O$2)*SIN(X185/$O$2))/(SIN($F$11/$O$2)*COS(X185/$O$2)))))))</f>
        <v>0</v>
      </c>
      <c r="AA185" s="32">
        <f t="shared" si="32"/>
        <v>0</v>
      </c>
    </row>
    <row r="186" spans="14:27" ht="12.75">
      <c r="N186" s="30">
        <f t="shared" si="33"/>
        <v>84.5</v>
      </c>
      <c r="O186" s="34">
        <f>IF($F$9=0,IF(AND($H$9&gt;N186,$G$9&lt;N186),180,0),IF(((-SIN($E$9/$O$2)+COS($F$9/$O$2)*SIN(N186/$O$2))/(SIN($F$9/$O$2)*COS(N186/$O$2)))&gt;1,0,IF(((-SIN($E$9/$O$2)+COS($F$9/$O$2)*SIN(N186/$O$2))/(SIN($F$9/$O$2)*COS(N186/$O$2)))&lt;-1,180,IF(((-SIN($E$9/$O$2)+COS($F$9/$O$2)*SIN(N186/$O$2))/(SIN($F$9/$O$2)*COS(N186/$O$2)))=-1,180,(IF(((-SIN($E$9/$O$2)+COS($F$9/$O$2)*SIN(N186/$O$2))/(SIN($F$9/$O$2)*COS(N186/$O$2)))=1,0,DEGREES(ACOS((-SIN($E$9/$O$2)+COS($F$9/$O$2)*SIN(N186/$O$2))/(SIN($F$9/$O$2)*COS(N186/$O$2))))))))))</f>
        <v>0</v>
      </c>
      <c r="P186" s="34">
        <f>IF($F$9=0,0,IF(OR(((SIN($E$9/$O$2)+COS($F$9/$O$2)*SIN(N186/$O$2))/(SIN($F$9/$O$2)*COS(N186/$O$2)))&gt;1,((SIN($E$9/$O$2)+COS($F$9/$O$2)*SIN(N186/$O$2))/(SIN($F$9/$O$2)*COS(N186/$O$2)))&lt;-1),0,IF(((SIN($E$9/$O$2)+COS($F$9/$O$2)*SIN(N186/$O$2))/(SIN($F$9/$O$2)*COS(N186/$O$2)))=1,0,DEGREES(ACOS((SIN($E$9/$O$2)+COS($F$9/$O$2)*SIN(N186/$O$2))/(SIN($F$9/$O$2)*COS(N186/$O$2)))))))</f>
        <v>0</v>
      </c>
      <c r="Q186" s="32">
        <f t="shared" si="30"/>
        <v>0</v>
      </c>
      <c r="S186" s="30">
        <f t="shared" si="34"/>
        <v>84.5</v>
      </c>
      <c r="T186" s="34">
        <f>IF($F$10=0,IF(AND($H$10&gt;S186,$G$10&lt;S186),180,0),IF(((-SIN($E$10/$O$2)+COS($F$10/$O$2)*SIN(S186/$O$2))/(SIN($F$10/$O$2)*COS(S186/$O$2)))&gt;1,0,IF(((-SIN($E$10/$O$2)+COS($F$10/$O$2)*SIN(S186/$O$2))/(SIN($F$10/$O$2)*COS(S186/$O$2)))&lt;-1,180,IF(((-SIN($E$10/$O$2)+COS($F$10/$O$2)*SIN(S186/$O$2))/(SIN($F$10/$O$2)*COS(S186/$O$2)))=-1,180,(IF(((-SIN($E$10/$O$2)+COS($F$10/$O$2)*SIN(S186/$O$2))/(SIN($F$10/$O$2)*COS(S186/$O$2)))=1,0,DEGREES(ACOS((-SIN($E$10/$O$2)+COS($F$10/$O$2)*SIN(S186/$O$2))/(SIN($F$10/$O$2)*COS(S186/$O$2))))))))))</f>
        <v>0</v>
      </c>
      <c r="U186" s="36">
        <f>IF($F$10=0,0,IF(OR(((SIN($E$10/$O$2)+COS($F$10/$O$2)*SIN(S186/$O$2))/(SIN($F$10/$O$2)*COS(S186/$O$2)))&gt;1,((SIN($E$10/$O$2)+COS($F$10/$O$2)*SIN(S186/$O$2))/(SIN($F$10/$O$2)*COS(S186/$O$2)))&lt;-1),0,IF(((SIN($E$10/$O$2)+COS($F$10/$O$2)*SIN(S186/$O$2))/(SIN($F$10/$O$2)*COS(S186/$O$2)))=1,0,DEGREES(ACOS((SIN($E$10/$O$2)+COS($F$10/$O$2)*SIN(S186/$O$2))/(SIN($F$10/$O$2)*COS(S186/$O$2)))))))</f>
        <v>0</v>
      </c>
      <c r="V186" s="32">
        <f t="shared" si="31"/>
        <v>0</v>
      </c>
      <c r="X186" s="30">
        <f t="shared" si="35"/>
        <v>84.5</v>
      </c>
      <c r="Y186" s="34">
        <f>IF($F$11=0,IF(AND($H$11&gt;X186,$G$11&lt;X186),180,0),IF(((-SIN($E$11/$O$2)+COS($F$11/$O$2)*SIN(X186/$O$2))/(SIN($F$11/$O$2)*COS(X186/$O$2)))&gt;1,0,IF(((-SIN($E$11/$O$2)+COS($F$11/$O$2)*SIN(X186/$O$2))/(SIN($F$11/$O$2)*COS(X186/$O$2)))&lt;-1,180,IF(((-SIN($E$11/$O$2)+COS($F$11/$O$2)*SIN(X186/$O$2))/(SIN($F$11/$O$2)*COS(X186/$O$2)))=-1,180,(IF(((-SIN($E$11/$O$2)+COS($F$11/$O$2)*SIN(X186/$O$2))/(SIN($F$11/$O$2)*COS(X186/$O$2)))=1,0,DEGREES(ACOS((-SIN($E$11/$O$2)+COS($F$11/$O$2)*SIN(X186/$O$2))/(SIN($F$11/$O$2)*COS(X186/$O$2))))))))))</f>
        <v>0</v>
      </c>
      <c r="Z186" s="36">
        <f>IF($F$11=0,0,IF(OR(((SIN($E$11/$O$2)+COS($F$11/$O$2)*SIN(X186/$O$2))/(SIN($F$11/$O$2)*COS(X186/$O$2)))&gt;1,((SIN($E$11/$O$2)+COS($F$11/$O$2)*SIN(X186/$O$2))/(SIN($F$11/$O$2)*COS(X186/$O$2)))&lt;-1),0,IF(((SIN($E$11/$O$2)+COS($F$11/$O$2)*SIN(X186/$O$2))/(SIN($F$11/$O$2)*COS(X186/$O$2)))=1,0,DEGREES(ACOS((SIN($E$11/$O$2)+COS($F$11/$O$2)*SIN(X186/$O$2))/(SIN($F$11/$O$2)*COS(X186/$O$2)))))))</f>
        <v>0</v>
      </c>
      <c r="AA186" s="32">
        <f t="shared" si="32"/>
        <v>0</v>
      </c>
    </row>
    <row r="187" spans="14:27" ht="12.75">
      <c r="N187" s="30">
        <f t="shared" si="33"/>
        <v>85</v>
      </c>
      <c r="O187" s="34">
        <f>IF($F$9=0,IF(AND($H$9&gt;N187,$G$9&lt;N187),180,0),IF(((-SIN($E$9/$O$2)+COS($F$9/$O$2)*SIN(N187/$O$2))/(SIN($F$9/$O$2)*COS(N187/$O$2)))&gt;1,0,IF(((-SIN($E$9/$O$2)+COS($F$9/$O$2)*SIN(N187/$O$2))/(SIN($F$9/$O$2)*COS(N187/$O$2)))&lt;-1,180,IF(((-SIN($E$9/$O$2)+COS($F$9/$O$2)*SIN(N187/$O$2))/(SIN($F$9/$O$2)*COS(N187/$O$2)))=-1,180,(IF(((-SIN($E$9/$O$2)+COS($F$9/$O$2)*SIN(N187/$O$2))/(SIN($F$9/$O$2)*COS(N187/$O$2)))=1,0,DEGREES(ACOS((-SIN($E$9/$O$2)+COS($F$9/$O$2)*SIN(N187/$O$2))/(SIN($F$9/$O$2)*COS(N187/$O$2))))))))))</f>
        <v>0</v>
      </c>
      <c r="P187" s="34">
        <f>IF($F$9=0,0,IF(OR(((SIN($E$9/$O$2)+COS($F$9/$O$2)*SIN(N187/$O$2))/(SIN($F$9/$O$2)*COS(N187/$O$2)))&gt;1,((SIN($E$9/$O$2)+COS($F$9/$O$2)*SIN(N187/$O$2))/(SIN($F$9/$O$2)*COS(N187/$O$2)))&lt;-1),0,IF(((SIN($E$9/$O$2)+COS($F$9/$O$2)*SIN(N187/$O$2))/(SIN($F$9/$O$2)*COS(N187/$O$2)))=1,0,DEGREES(ACOS((SIN($E$9/$O$2)+COS($F$9/$O$2)*SIN(N187/$O$2))/(SIN($F$9/$O$2)*COS(N187/$O$2)))))))</f>
        <v>0</v>
      </c>
      <c r="Q187" s="32">
        <f t="shared" si="30"/>
        <v>0</v>
      </c>
      <c r="S187" s="30">
        <f t="shared" si="34"/>
        <v>85</v>
      </c>
      <c r="T187" s="34">
        <f>IF($F$10=0,IF(AND($H$10&gt;S187,$G$10&lt;S187),180,0),IF(((-SIN($E$10/$O$2)+COS($F$10/$O$2)*SIN(S187/$O$2))/(SIN($F$10/$O$2)*COS(S187/$O$2)))&gt;1,0,IF(((-SIN($E$10/$O$2)+COS($F$10/$O$2)*SIN(S187/$O$2))/(SIN($F$10/$O$2)*COS(S187/$O$2)))&lt;-1,180,IF(((-SIN($E$10/$O$2)+COS($F$10/$O$2)*SIN(S187/$O$2))/(SIN($F$10/$O$2)*COS(S187/$O$2)))=-1,180,(IF(((-SIN($E$10/$O$2)+COS($F$10/$O$2)*SIN(S187/$O$2))/(SIN($F$10/$O$2)*COS(S187/$O$2)))=1,0,DEGREES(ACOS((-SIN($E$10/$O$2)+COS($F$10/$O$2)*SIN(S187/$O$2))/(SIN($F$10/$O$2)*COS(S187/$O$2))))))))))</f>
        <v>0</v>
      </c>
      <c r="U187" s="36">
        <f>IF($F$10=0,0,IF(OR(((SIN($E$10/$O$2)+COS($F$10/$O$2)*SIN(S187/$O$2))/(SIN($F$10/$O$2)*COS(S187/$O$2)))&gt;1,((SIN($E$10/$O$2)+COS($F$10/$O$2)*SIN(S187/$O$2))/(SIN($F$10/$O$2)*COS(S187/$O$2)))&lt;-1),0,IF(((SIN($E$10/$O$2)+COS($F$10/$O$2)*SIN(S187/$O$2))/(SIN($F$10/$O$2)*COS(S187/$O$2)))=1,0,DEGREES(ACOS((SIN($E$10/$O$2)+COS($F$10/$O$2)*SIN(S187/$O$2))/(SIN($F$10/$O$2)*COS(S187/$O$2)))))))</f>
        <v>0</v>
      </c>
      <c r="V187" s="32">
        <f t="shared" si="31"/>
        <v>0</v>
      </c>
      <c r="X187" s="30">
        <f t="shared" si="35"/>
        <v>85</v>
      </c>
      <c r="Y187" s="34">
        <f>IF($F$11=0,IF(AND($H$11&gt;X187,$G$11&lt;X187),180,0),IF(((-SIN($E$11/$O$2)+COS($F$11/$O$2)*SIN(X187/$O$2))/(SIN($F$11/$O$2)*COS(X187/$O$2)))&gt;1,0,IF(((-SIN($E$11/$O$2)+COS($F$11/$O$2)*SIN(X187/$O$2))/(SIN($F$11/$O$2)*COS(X187/$O$2)))&lt;-1,180,IF(((-SIN($E$11/$O$2)+COS($F$11/$O$2)*SIN(X187/$O$2))/(SIN($F$11/$O$2)*COS(X187/$O$2)))=-1,180,(IF(((-SIN($E$11/$O$2)+COS($F$11/$O$2)*SIN(X187/$O$2))/(SIN($F$11/$O$2)*COS(X187/$O$2)))=1,0,DEGREES(ACOS((-SIN($E$11/$O$2)+COS($F$11/$O$2)*SIN(X187/$O$2))/(SIN($F$11/$O$2)*COS(X187/$O$2))))))))))</f>
        <v>0</v>
      </c>
      <c r="Z187" s="36">
        <f>IF($F$11=0,0,IF(OR(((SIN($E$11/$O$2)+COS($F$11/$O$2)*SIN(X187/$O$2))/(SIN($F$11/$O$2)*COS(X187/$O$2)))&gt;1,((SIN($E$11/$O$2)+COS($F$11/$O$2)*SIN(X187/$O$2))/(SIN($F$11/$O$2)*COS(X187/$O$2)))&lt;-1),0,IF(((SIN($E$11/$O$2)+COS($F$11/$O$2)*SIN(X187/$O$2))/(SIN($F$11/$O$2)*COS(X187/$O$2)))=1,0,DEGREES(ACOS((SIN($E$11/$O$2)+COS($F$11/$O$2)*SIN(X187/$O$2))/(SIN($F$11/$O$2)*COS(X187/$O$2)))))))</f>
        <v>0</v>
      </c>
      <c r="AA187" s="32">
        <f t="shared" si="32"/>
        <v>0</v>
      </c>
    </row>
    <row r="188" spans="14:27" ht="12.75">
      <c r="N188" s="30">
        <f t="shared" si="33"/>
        <v>85.5</v>
      </c>
      <c r="O188" s="34">
        <f>IF($F$9=0,IF(AND($H$9&gt;N188,$G$9&lt;N188),180,0),IF(((-SIN($E$9/$O$2)+COS($F$9/$O$2)*SIN(N188/$O$2))/(SIN($F$9/$O$2)*COS(N188/$O$2)))&gt;1,0,IF(((-SIN($E$9/$O$2)+COS($F$9/$O$2)*SIN(N188/$O$2))/(SIN($F$9/$O$2)*COS(N188/$O$2)))&lt;-1,180,IF(((-SIN($E$9/$O$2)+COS($F$9/$O$2)*SIN(N188/$O$2))/(SIN($F$9/$O$2)*COS(N188/$O$2)))=-1,180,(IF(((-SIN($E$9/$O$2)+COS($F$9/$O$2)*SIN(N188/$O$2))/(SIN($F$9/$O$2)*COS(N188/$O$2)))=1,0,DEGREES(ACOS((-SIN($E$9/$O$2)+COS($F$9/$O$2)*SIN(N188/$O$2))/(SIN($F$9/$O$2)*COS(N188/$O$2))))))))))</f>
        <v>0</v>
      </c>
      <c r="P188" s="34">
        <f>IF($F$9=0,0,IF(OR(((SIN($E$9/$O$2)+COS($F$9/$O$2)*SIN(N188/$O$2))/(SIN($F$9/$O$2)*COS(N188/$O$2)))&gt;1,((SIN($E$9/$O$2)+COS($F$9/$O$2)*SIN(N188/$O$2))/(SIN($F$9/$O$2)*COS(N188/$O$2)))&lt;-1),0,IF(((SIN($E$9/$O$2)+COS($F$9/$O$2)*SIN(N188/$O$2))/(SIN($F$9/$O$2)*COS(N188/$O$2)))=1,0,DEGREES(ACOS((SIN($E$9/$O$2)+COS($F$9/$O$2)*SIN(N188/$O$2))/(SIN($F$9/$O$2)*COS(N188/$O$2)))))))</f>
        <v>0</v>
      </c>
      <c r="Q188" s="32">
        <f t="shared" si="30"/>
        <v>0</v>
      </c>
      <c r="S188" s="30">
        <f t="shared" si="34"/>
        <v>85.5</v>
      </c>
      <c r="T188" s="34">
        <f>IF($F$10=0,IF(AND($H$10&gt;S188,$G$10&lt;S188),180,0),IF(((-SIN($E$10/$O$2)+COS($F$10/$O$2)*SIN(S188/$O$2))/(SIN($F$10/$O$2)*COS(S188/$O$2)))&gt;1,0,IF(((-SIN($E$10/$O$2)+COS($F$10/$O$2)*SIN(S188/$O$2))/(SIN($F$10/$O$2)*COS(S188/$O$2)))&lt;-1,180,IF(((-SIN($E$10/$O$2)+COS($F$10/$O$2)*SIN(S188/$O$2))/(SIN($F$10/$O$2)*COS(S188/$O$2)))=-1,180,(IF(((-SIN($E$10/$O$2)+COS($F$10/$O$2)*SIN(S188/$O$2))/(SIN($F$10/$O$2)*COS(S188/$O$2)))=1,0,DEGREES(ACOS((-SIN($E$10/$O$2)+COS($F$10/$O$2)*SIN(S188/$O$2))/(SIN($F$10/$O$2)*COS(S188/$O$2))))))))))</f>
        <v>0</v>
      </c>
      <c r="U188" s="36">
        <f>IF($F$10=0,0,IF(OR(((SIN($E$10/$O$2)+COS($F$10/$O$2)*SIN(S188/$O$2))/(SIN($F$10/$O$2)*COS(S188/$O$2)))&gt;1,((SIN($E$10/$O$2)+COS($F$10/$O$2)*SIN(S188/$O$2))/(SIN($F$10/$O$2)*COS(S188/$O$2)))&lt;-1),0,IF(((SIN($E$10/$O$2)+COS($F$10/$O$2)*SIN(S188/$O$2))/(SIN($F$10/$O$2)*COS(S188/$O$2)))=1,0,DEGREES(ACOS((SIN($E$10/$O$2)+COS($F$10/$O$2)*SIN(S188/$O$2))/(SIN($F$10/$O$2)*COS(S188/$O$2)))))))</f>
        <v>0</v>
      </c>
      <c r="V188" s="32">
        <f t="shared" si="31"/>
        <v>0</v>
      </c>
      <c r="X188" s="30">
        <f t="shared" si="35"/>
        <v>85.5</v>
      </c>
      <c r="Y188" s="34">
        <f>IF($F$11=0,IF(AND($H$11&gt;X188,$G$11&lt;X188),180,0),IF(((-SIN($E$11/$O$2)+COS($F$11/$O$2)*SIN(X188/$O$2))/(SIN($F$11/$O$2)*COS(X188/$O$2)))&gt;1,0,IF(((-SIN($E$11/$O$2)+COS($F$11/$O$2)*SIN(X188/$O$2))/(SIN($F$11/$O$2)*COS(X188/$O$2)))&lt;-1,180,IF(((-SIN($E$11/$O$2)+COS($F$11/$O$2)*SIN(X188/$O$2))/(SIN($F$11/$O$2)*COS(X188/$O$2)))=-1,180,(IF(((-SIN($E$11/$O$2)+COS($F$11/$O$2)*SIN(X188/$O$2))/(SIN($F$11/$O$2)*COS(X188/$O$2)))=1,0,DEGREES(ACOS((-SIN($E$11/$O$2)+COS($F$11/$O$2)*SIN(X188/$O$2))/(SIN($F$11/$O$2)*COS(X188/$O$2))))))))))</f>
        <v>0</v>
      </c>
      <c r="Z188" s="36">
        <f>IF($F$11=0,0,IF(OR(((SIN($E$11/$O$2)+COS($F$11/$O$2)*SIN(X188/$O$2))/(SIN($F$11/$O$2)*COS(X188/$O$2)))&gt;1,((SIN($E$11/$O$2)+COS($F$11/$O$2)*SIN(X188/$O$2))/(SIN($F$11/$O$2)*COS(X188/$O$2)))&lt;-1),0,IF(((SIN($E$11/$O$2)+COS($F$11/$O$2)*SIN(X188/$O$2))/(SIN($F$11/$O$2)*COS(X188/$O$2)))=1,0,DEGREES(ACOS((SIN($E$11/$O$2)+COS($F$11/$O$2)*SIN(X188/$O$2))/(SIN($F$11/$O$2)*COS(X188/$O$2)))))))</f>
        <v>0</v>
      </c>
      <c r="AA188" s="32">
        <f t="shared" si="32"/>
        <v>0</v>
      </c>
    </row>
    <row r="189" spans="14:27" ht="12.75">
      <c r="N189" s="30">
        <f t="shared" si="33"/>
        <v>86</v>
      </c>
      <c r="O189" s="34">
        <f>IF($F$9=0,IF(AND($H$9&gt;N189,$G$9&lt;N189),180,0),IF(((-SIN($E$9/$O$2)+COS($F$9/$O$2)*SIN(N189/$O$2))/(SIN($F$9/$O$2)*COS(N189/$O$2)))&gt;1,0,IF(((-SIN($E$9/$O$2)+COS($F$9/$O$2)*SIN(N189/$O$2))/(SIN($F$9/$O$2)*COS(N189/$O$2)))&lt;-1,180,IF(((-SIN($E$9/$O$2)+COS($F$9/$O$2)*SIN(N189/$O$2))/(SIN($F$9/$O$2)*COS(N189/$O$2)))=-1,180,(IF(((-SIN($E$9/$O$2)+COS($F$9/$O$2)*SIN(N189/$O$2))/(SIN($F$9/$O$2)*COS(N189/$O$2)))=1,0,DEGREES(ACOS((-SIN($E$9/$O$2)+COS($F$9/$O$2)*SIN(N189/$O$2))/(SIN($F$9/$O$2)*COS(N189/$O$2))))))))))</f>
        <v>0</v>
      </c>
      <c r="P189" s="34">
        <f>IF($F$9=0,0,IF(OR(((SIN($E$9/$O$2)+COS($F$9/$O$2)*SIN(N189/$O$2))/(SIN($F$9/$O$2)*COS(N189/$O$2)))&gt;1,((SIN($E$9/$O$2)+COS($F$9/$O$2)*SIN(N189/$O$2))/(SIN($F$9/$O$2)*COS(N189/$O$2)))&lt;-1),0,IF(((SIN($E$9/$O$2)+COS($F$9/$O$2)*SIN(N189/$O$2))/(SIN($F$9/$O$2)*COS(N189/$O$2)))=1,0,DEGREES(ACOS((SIN($E$9/$O$2)+COS($F$9/$O$2)*SIN(N189/$O$2))/(SIN($F$9/$O$2)*COS(N189/$O$2)))))))</f>
        <v>0</v>
      </c>
      <c r="Q189" s="32">
        <f t="shared" si="30"/>
        <v>0</v>
      </c>
      <c r="S189" s="30">
        <f t="shared" si="34"/>
        <v>86</v>
      </c>
      <c r="T189" s="34">
        <f>IF($F$10=0,IF(AND($H$10&gt;S189,$G$10&lt;S189),180,0),IF(((-SIN($E$10/$O$2)+COS($F$10/$O$2)*SIN(S189/$O$2))/(SIN($F$10/$O$2)*COS(S189/$O$2)))&gt;1,0,IF(((-SIN($E$10/$O$2)+COS($F$10/$O$2)*SIN(S189/$O$2))/(SIN($F$10/$O$2)*COS(S189/$O$2)))&lt;-1,180,IF(((-SIN($E$10/$O$2)+COS($F$10/$O$2)*SIN(S189/$O$2))/(SIN($F$10/$O$2)*COS(S189/$O$2)))=-1,180,(IF(((-SIN($E$10/$O$2)+COS($F$10/$O$2)*SIN(S189/$O$2))/(SIN($F$10/$O$2)*COS(S189/$O$2)))=1,0,DEGREES(ACOS((-SIN($E$10/$O$2)+COS($F$10/$O$2)*SIN(S189/$O$2))/(SIN($F$10/$O$2)*COS(S189/$O$2))))))))))</f>
        <v>0</v>
      </c>
      <c r="U189" s="36">
        <f>IF($F$10=0,0,IF(OR(((SIN($E$10/$O$2)+COS($F$10/$O$2)*SIN(S189/$O$2))/(SIN($F$10/$O$2)*COS(S189/$O$2)))&gt;1,((SIN($E$10/$O$2)+COS($F$10/$O$2)*SIN(S189/$O$2))/(SIN($F$10/$O$2)*COS(S189/$O$2)))&lt;-1),0,IF(((SIN($E$10/$O$2)+COS($F$10/$O$2)*SIN(S189/$O$2))/(SIN($F$10/$O$2)*COS(S189/$O$2)))=1,0,DEGREES(ACOS((SIN($E$10/$O$2)+COS($F$10/$O$2)*SIN(S189/$O$2))/(SIN($F$10/$O$2)*COS(S189/$O$2)))))))</f>
        <v>0</v>
      </c>
      <c r="V189" s="32">
        <f t="shared" si="31"/>
        <v>0</v>
      </c>
      <c r="X189" s="30">
        <f t="shared" si="35"/>
        <v>86</v>
      </c>
      <c r="Y189" s="34">
        <f>IF($F$11=0,IF(AND($H$11&gt;X189,$G$11&lt;X189),180,0),IF(((-SIN($E$11/$O$2)+COS($F$11/$O$2)*SIN(X189/$O$2))/(SIN($F$11/$O$2)*COS(X189/$O$2)))&gt;1,0,IF(((-SIN($E$11/$O$2)+COS($F$11/$O$2)*SIN(X189/$O$2))/(SIN($F$11/$O$2)*COS(X189/$O$2)))&lt;-1,180,IF(((-SIN($E$11/$O$2)+COS($F$11/$O$2)*SIN(X189/$O$2))/(SIN($F$11/$O$2)*COS(X189/$O$2)))=-1,180,(IF(((-SIN($E$11/$O$2)+COS($F$11/$O$2)*SIN(X189/$O$2))/(SIN($F$11/$O$2)*COS(X189/$O$2)))=1,0,DEGREES(ACOS((-SIN($E$11/$O$2)+COS($F$11/$O$2)*SIN(X189/$O$2))/(SIN($F$11/$O$2)*COS(X189/$O$2))))))))))</f>
        <v>0</v>
      </c>
      <c r="Z189" s="36">
        <f>IF($F$11=0,0,IF(OR(((SIN($E$11/$O$2)+COS($F$11/$O$2)*SIN(X189/$O$2))/(SIN($F$11/$O$2)*COS(X189/$O$2)))&gt;1,((SIN($E$11/$O$2)+COS($F$11/$O$2)*SIN(X189/$O$2))/(SIN($F$11/$O$2)*COS(X189/$O$2)))&lt;-1),0,IF(((SIN($E$11/$O$2)+COS($F$11/$O$2)*SIN(X189/$O$2))/(SIN($F$11/$O$2)*COS(X189/$O$2)))=1,0,DEGREES(ACOS((SIN($E$11/$O$2)+COS($F$11/$O$2)*SIN(X189/$O$2))/(SIN($F$11/$O$2)*COS(X189/$O$2)))))))</f>
        <v>0</v>
      </c>
      <c r="AA189" s="32">
        <f t="shared" si="32"/>
        <v>0</v>
      </c>
    </row>
    <row r="190" spans="14:27" ht="12.75">
      <c r="N190" s="30">
        <f t="shared" si="33"/>
        <v>86.5</v>
      </c>
      <c r="O190" s="34">
        <f>IF($F$9=0,IF(AND($H$9&gt;N190,$G$9&lt;N190),180,0),IF(((-SIN($E$9/$O$2)+COS($F$9/$O$2)*SIN(N190/$O$2))/(SIN($F$9/$O$2)*COS(N190/$O$2)))&gt;1,0,IF(((-SIN($E$9/$O$2)+COS($F$9/$O$2)*SIN(N190/$O$2))/(SIN($F$9/$O$2)*COS(N190/$O$2)))&lt;-1,180,IF(((-SIN($E$9/$O$2)+COS($F$9/$O$2)*SIN(N190/$O$2))/(SIN($F$9/$O$2)*COS(N190/$O$2)))=-1,180,(IF(((-SIN($E$9/$O$2)+COS($F$9/$O$2)*SIN(N190/$O$2))/(SIN($F$9/$O$2)*COS(N190/$O$2)))=1,0,DEGREES(ACOS((-SIN($E$9/$O$2)+COS($F$9/$O$2)*SIN(N190/$O$2))/(SIN($F$9/$O$2)*COS(N190/$O$2))))))))))</f>
        <v>0</v>
      </c>
      <c r="P190" s="34">
        <f>IF($F$9=0,0,IF(OR(((SIN($E$9/$O$2)+COS($F$9/$O$2)*SIN(N190/$O$2))/(SIN($F$9/$O$2)*COS(N190/$O$2)))&gt;1,((SIN($E$9/$O$2)+COS($F$9/$O$2)*SIN(N190/$O$2))/(SIN($F$9/$O$2)*COS(N190/$O$2)))&lt;-1),0,IF(((SIN($E$9/$O$2)+COS($F$9/$O$2)*SIN(N190/$O$2))/(SIN($F$9/$O$2)*COS(N190/$O$2)))=1,0,DEGREES(ACOS((SIN($E$9/$O$2)+COS($F$9/$O$2)*SIN(N190/$O$2))/(SIN($F$9/$O$2)*COS(N190/$O$2)))))))</f>
        <v>0</v>
      </c>
      <c r="Q190" s="32">
        <f t="shared" si="30"/>
        <v>0</v>
      </c>
      <c r="S190" s="30">
        <f t="shared" si="34"/>
        <v>86.5</v>
      </c>
      <c r="T190" s="34">
        <f>IF($F$10=0,IF(AND($H$10&gt;S190,$G$10&lt;S190),180,0),IF(((-SIN($E$10/$O$2)+COS($F$10/$O$2)*SIN(S190/$O$2))/(SIN($F$10/$O$2)*COS(S190/$O$2)))&gt;1,0,IF(((-SIN($E$10/$O$2)+COS($F$10/$O$2)*SIN(S190/$O$2))/(SIN($F$10/$O$2)*COS(S190/$O$2)))&lt;-1,180,IF(((-SIN($E$10/$O$2)+COS($F$10/$O$2)*SIN(S190/$O$2))/(SIN($F$10/$O$2)*COS(S190/$O$2)))=-1,180,(IF(((-SIN($E$10/$O$2)+COS($F$10/$O$2)*SIN(S190/$O$2))/(SIN($F$10/$O$2)*COS(S190/$O$2)))=1,0,DEGREES(ACOS((-SIN($E$10/$O$2)+COS($F$10/$O$2)*SIN(S190/$O$2))/(SIN($F$10/$O$2)*COS(S190/$O$2))))))))))</f>
        <v>0</v>
      </c>
      <c r="U190" s="36">
        <f>IF($F$10=0,0,IF(OR(((SIN($E$10/$O$2)+COS($F$10/$O$2)*SIN(S190/$O$2))/(SIN($F$10/$O$2)*COS(S190/$O$2)))&gt;1,((SIN($E$10/$O$2)+COS($F$10/$O$2)*SIN(S190/$O$2))/(SIN($F$10/$O$2)*COS(S190/$O$2)))&lt;-1),0,IF(((SIN($E$10/$O$2)+COS($F$10/$O$2)*SIN(S190/$O$2))/(SIN($F$10/$O$2)*COS(S190/$O$2)))=1,0,DEGREES(ACOS((SIN($E$10/$O$2)+COS($F$10/$O$2)*SIN(S190/$O$2))/(SIN($F$10/$O$2)*COS(S190/$O$2)))))))</f>
        <v>0</v>
      </c>
      <c r="V190" s="32">
        <f t="shared" si="31"/>
        <v>0</v>
      </c>
      <c r="X190" s="30">
        <f t="shared" si="35"/>
        <v>86.5</v>
      </c>
      <c r="Y190" s="34">
        <f>IF($F$11=0,IF(AND($H$11&gt;X190,$G$11&lt;X190),180,0),IF(((-SIN($E$11/$O$2)+COS($F$11/$O$2)*SIN(X190/$O$2))/(SIN($F$11/$O$2)*COS(X190/$O$2)))&gt;1,0,IF(((-SIN($E$11/$O$2)+COS($F$11/$O$2)*SIN(X190/$O$2))/(SIN($F$11/$O$2)*COS(X190/$O$2)))&lt;-1,180,IF(((-SIN($E$11/$O$2)+COS($F$11/$O$2)*SIN(X190/$O$2))/(SIN($F$11/$O$2)*COS(X190/$O$2)))=-1,180,(IF(((-SIN($E$11/$O$2)+COS($F$11/$O$2)*SIN(X190/$O$2))/(SIN($F$11/$O$2)*COS(X190/$O$2)))=1,0,DEGREES(ACOS((-SIN($E$11/$O$2)+COS($F$11/$O$2)*SIN(X190/$O$2))/(SIN($F$11/$O$2)*COS(X190/$O$2))))))))))</f>
        <v>0</v>
      </c>
      <c r="Z190" s="36">
        <f>IF($F$11=0,0,IF(OR(((SIN($E$11/$O$2)+COS($F$11/$O$2)*SIN(X190/$O$2))/(SIN($F$11/$O$2)*COS(X190/$O$2)))&gt;1,((SIN($E$11/$O$2)+COS($F$11/$O$2)*SIN(X190/$O$2))/(SIN($F$11/$O$2)*COS(X190/$O$2)))&lt;-1),0,IF(((SIN($E$11/$O$2)+COS($F$11/$O$2)*SIN(X190/$O$2))/(SIN($F$11/$O$2)*COS(X190/$O$2)))=1,0,DEGREES(ACOS((SIN($E$11/$O$2)+COS($F$11/$O$2)*SIN(X190/$O$2))/(SIN($F$11/$O$2)*COS(X190/$O$2)))))))</f>
        <v>0</v>
      </c>
      <c r="AA190" s="32">
        <f t="shared" si="32"/>
        <v>0</v>
      </c>
    </row>
    <row r="191" spans="14:27" ht="12.75">
      <c r="N191" s="30">
        <f t="shared" si="33"/>
        <v>87</v>
      </c>
      <c r="O191" s="34">
        <f>IF($F$9=0,IF(AND($H$9&gt;N191,$G$9&lt;N191),180,0),IF(((-SIN($E$9/$O$2)+COS($F$9/$O$2)*SIN(N191/$O$2))/(SIN($F$9/$O$2)*COS(N191/$O$2)))&gt;1,0,IF(((-SIN($E$9/$O$2)+COS($F$9/$O$2)*SIN(N191/$O$2))/(SIN($F$9/$O$2)*COS(N191/$O$2)))&lt;-1,180,IF(((-SIN($E$9/$O$2)+COS($F$9/$O$2)*SIN(N191/$O$2))/(SIN($F$9/$O$2)*COS(N191/$O$2)))=-1,180,(IF(((-SIN($E$9/$O$2)+COS($F$9/$O$2)*SIN(N191/$O$2))/(SIN($F$9/$O$2)*COS(N191/$O$2)))=1,0,DEGREES(ACOS((-SIN($E$9/$O$2)+COS($F$9/$O$2)*SIN(N191/$O$2))/(SIN($F$9/$O$2)*COS(N191/$O$2))))))))))</f>
        <v>0</v>
      </c>
      <c r="P191" s="34">
        <f>IF($F$9=0,0,IF(OR(((SIN($E$9/$O$2)+COS($F$9/$O$2)*SIN(N191/$O$2))/(SIN($F$9/$O$2)*COS(N191/$O$2)))&gt;1,((SIN($E$9/$O$2)+COS($F$9/$O$2)*SIN(N191/$O$2))/(SIN($F$9/$O$2)*COS(N191/$O$2)))&lt;-1),0,IF(((SIN($E$9/$O$2)+COS($F$9/$O$2)*SIN(N191/$O$2))/(SIN($F$9/$O$2)*COS(N191/$O$2)))=1,0,DEGREES(ACOS((SIN($E$9/$O$2)+COS($F$9/$O$2)*SIN(N191/$O$2))/(SIN($F$9/$O$2)*COS(N191/$O$2)))))))</f>
        <v>0</v>
      </c>
      <c r="Q191" s="32">
        <f t="shared" si="30"/>
        <v>0</v>
      </c>
      <c r="S191" s="30">
        <f t="shared" si="34"/>
        <v>87</v>
      </c>
      <c r="T191" s="34">
        <f>IF($F$10=0,IF(AND($H$10&gt;S191,$G$10&lt;S191),180,0),IF(((-SIN($E$10/$O$2)+COS($F$10/$O$2)*SIN(S191/$O$2))/(SIN($F$10/$O$2)*COS(S191/$O$2)))&gt;1,0,IF(((-SIN($E$10/$O$2)+COS($F$10/$O$2)*SIN(S191/$O$2))/(SIN($F$10/$O$2)*COS(S191/$O$2)))&lt;-1,180,IF(((-SIN($E$10/$O$2)+COS($F$10/$O$2)*SIN(S191/$O$2))/(SIN($F$10/$O$2)*COS(S191/$O$2)))=-1,180,(IF(((-SIN($E$10/$O$2)+COS($F$10/$O$2)*SIN(S191/$O$2))/(SIN($F$10/$O$2)*COS(S191/$O$2)))=1,0,DEGREES(ACOS((-SIN($E$10/$O$2)+COS($F$10/$O$2)*SIN(S191/$O$2))/(SIN($F$10/$O$2)*COS(S191/$O$2))))))))))</f>
        <v>0</v>
      </c>
      <c r="U191" s="36">
        <f>IF($F$10=0,0,IF(OR(((SIN($E$10/$O$2)+COS($F$10/$O$2)*SIN(S191/$O$2))/(SIN($F$10/$O$2)*COS(S191/$O$2)))&gt;1,((SIN($E$10/$O$2)+COS($F$10/$O$2)*SIN(S191/$O$2))/(SIN($F$10/$O$2)*COS(S191/$O$2)))&lt;-1),0,IF(((SIN($E$10/$O$2)+COS($F$10/$O$2)*SIN(S191/$O$2))/(SIN($F$10/$O$2)*COS(S191/$O$2)))=1,0,DEGREES(ACOS((SIN($E$10/$O$2)+COS($F$10/$O$2)*SIN(S191/$O$2))/(SIN($F$10/$O$2)*COS(S191/$O$2)))))))</f>
        <v>0</v>
      </c>
      <c r="V191" s="32">
        <f t="shared" si="31"/>
        <v>0</v>
      </c>
      <c r="X191" s="30">
        <f t="shared" si="35"/>
        <v>87</v>
      </c>
      <c r="Y191" s="34">
        <f>IF($F$11=0,IF(AND($H$11&gt;X191,$G$11&lt;X191),180,0),IF(((-SIN($E$11/$O$2)+COS($F$11/$O$2)*SIN(X191/$O$2))/(SIN($F$11/$O$2)*COS(X191/$O$2)))&gt;1,0,IF(((-SIN($E$11/$O$2)+COS($F$11/$O$2)*SIN(X191/$O$2))/(SIN($F$11/$O$2)*COS(X191/$O$2)))&lt;-1,180,IF(((-SIN($E$11/$O$2)+COS($F$11/$O$2)*SIN(X191/$O$2))/(SIN($F$11/$O$2)*COS(X191/$O$2)))=-1,180,(IF(((-SIN($E$11/$O$2)+COS($F$11/$O$2)*SIN(X191/$O$2))/(SIN($F$11/$O$2)*COS(X191/$O$2)))=1,0,DEGREES(ACOS((-SIN($E$11/$O$2)+COS($F$11/$O$2)*SIN(X191/$O$2))/(SIN($F$11/$O$2)*COS(X191/$O$2))))))))))</f>
        <v>0</v>
      </c>
      <c r="Z191" s="36">
        <f>IF($F$11=0,0,IF(OR(((SIN($E$11/$O$2)+COS($F$11/$O$2)*SIN(X191/$O$2))/(SIN($F$11/$O$2)*COS(X191/$O$2)))&gt;1,((SIN($E$11/$O$2)+COS($F$11/$O$2)*SIN(X191/$O$2))/(SIN($F$11/$O$2)*COS(X191/$O$2)))&lt;-1),0,IF(((SIN($E$11/$O$2)+COS($F$11/$O$2)*SIN(X191/$O$2))/(SIN($F$11/$O$2)*COS(X191/$O$2)))=1,0,DEGREES(ACOS((SIN($E$11/$O$2)+COS($F$11/$O$2)*SIN(X191/$O$2))/(SIN($F$11/$O$2)*COS(X191/$O$2)))))))</f>
        <v>0</v>
      </c>
      <c r="AA191" s="32">
        <f t="shared" si="32"/>
        <v>0</v>
      </c>
    </row>
    <row r="192" spans="14:27" ht="12.75">
      <c r="N192" s="30">
        <f t="shared" si="33"/>
        <v>87.5</v>
      </c>
      <c r="O192" s="34">
        <f>IF($F$9=0,IF(AND($H$9&gt;N192,$G$9&lt;N192),180,0),IF(((-SIN($E$9/$O$2)+COS($F$9/$O$2)*SIN(N192/$O$2))/(SIN($F$9/$O$2)*COS(N192/$O$2)))&gt;1,0,IF(((-SIN($E$9/$O$2)+COS($F$9/$O$2)*SIN(N192/$O$2))/(SIN($F$9/$O$2)*COS(N192/$O$2)))&lt;-1,180,IF(((-SIN($E$9/$O$2)+COS($F$9/$O$2)*SIN(N192/$O$2))/(SIN($F$9/$O$2)*COS(N192/$O$2)))=-1,180,(IF(((-SIN($E$9/$O$2)+COS($F$9/$O$2)*SIN(N192/$O$2))/(SIN($F$9/$O$2)*COS(N192/$O$2)))=1,0,DEGREES(ACOS((-SIN($E$9/$O$2)+COS($F$9/$O$2)*SIN(N192/$O$2))/(SIN($F$9/$O$2)*COS(N192/$O$2))))))))))</f>
        <v>0</v>
      </c>
      <c r="P192" s="34">
        <f>IF($F$9=0,0,IF(OR(((SIN($E$9/$O$2)+COS($F$9/$O$2)*SIN(N192/$O$2))/(SIN($F$9/$O$2)*COS(N192/$O$2)))&gt;1,((SIN($E$9/$O$2)+COS($F$9/$O$2)*SIN(N192/$O$2))/(SIN($F$9/$O$2)*COS(N192/$O$2)))&lt;-1),0,IF(((SIN($E$9/$O$2)+COS($F$9/$O$2)*SIN(N192/$O$2))/(SIN($F$9/$O$2)*COS(N192/$O$2)))=1,0,DEGREES(ACOS((SIN($E$9/$O$2)+COS($F$9/$O$2)*SIN(N192/$O$2))/(SIN($F$9/$O$2)*COS(N192/$O$2)))))))</f>
        <v>0</v>
      </c>
      <c r="Q192" s="32">
        <f t="shared" si="30"/>
        <v>0</v>
      </c>
      <c r="S192" s="30">
        <f t="shared" si="34"/>
        <v>87.5</v>
      </c>
      <c r="T192" s="34">
        <f>IF($F$10=0,IF(AND($H$10&gt;S192,$G$10&lt;S192),180,0),IF(((-SIN($E$10/$O$2)+COS($F$10/$O$2)*SIN(S192/$O$2))/(SIN($F$10/$O$2)*COS(S192/$O$2)))&gt;1,0,IF(((-SIN($E$10/$O$2)+COS($F$10/$O$2)*SIN(S192/$O$2))/(SIN($F$10/$O$2)*COS(S192/$O$2)))&lt;-1,180,IF(((-SIN($E$10/$O$2)+COS($F$10/$O$2)*SIN(S192/$O$2))/(SIN($F$10/$O$2)*COS(S192/$O$2)))=-1,180,(IF(((-SIN($E$10/$O$2)+COS($F$10/$O$2)*SIN(S192/$O$2))/(SIN($F$10/$O$2)*COS(S192/$O$2)))=1,0,DEGREES(ACOS((-SIN($E$10/$O$2)+COS($F$10/$O$2)*SIN(S192/$O$2))/(SIN($F$10/$O$2)*COS(S192/$O$2))))))))))</f>
        <v>0</v>
      </c>
      <c r="U192" s="36">
        <f>IF($F$10=0,0,IF(OR(((SIN($E$10/$O$2)+COS($F$10/$O$2)*SIN(S192/$O$2))/(SIN($F$10/$O$2)*COS(S192/$O$2)))&gt;1,((SIN($E$10/$O$2)+COS($F$10/$O$2)*SIN(S192/$O$2))/(SIN($F$10/$O$2)*COS(S192/$O$2)))&lt;-1),0,IF(((SIN($E$10/$O$2)+COS($F$10/$O$2)*SIN(S192/$O$2))/(SIN($F$10/$O$2)*COS(S192/$O$2)))=1,0,DEGREES(ACOS((SIN($E$10/$O$2)+COS($F$10/$O$2)*SIN(S192/$O$2))/(SIN($F$10/$O$2)*COS(S192/$O$2)))))))</f>
        <v>0</v>
      </c>
      <c r="V192" s="32">
        <f t="shared" si="31"/>
        <v>0</v>
      </c>
      <c r="X192" s="30">
        <f t="shared" si="35"/>
        <v>87.5</v>
      </c>
      <c r="Y192" s="34">
        <f>IF($F$11=0,IF(AND($H$11&gt;X192,$G$11&lt;X192),180,0),IF(((-SIN($E$11/$O$2)+COS($F$11/$O$2)*SIN(X192/$O$2))/(SIN($F$11/$O$2)*COS(X192/$O$2)))&gt;1,0,IF(((-SIN($E$11/$O$2)+COS($F$11/$O$2)*SIN(X192/$O$2))/(SIN($F$11/$O$2)*COS(X192/$O$2)))&lt;-1,180,IF(((-SIN($E$11/$O$2)+COS($F$11/$O$2)*SIN(X192/$O$2))/(SIN($F$11/$O$2)*COS(X192/$O$2)))=-1,180,(IF(((-SIN($E$11/$O$2)+COS($F$11/$O$2)*SIN(X192/$O$2))/(SIN($F$11/$O$2)*COS(X192/$O$2)))=1,0,DEGREES(ACOS((-SIN($E$11/$O$2)+COS($F$11/$O$2)*SIN(X192/$O$2))/(SIN($F$11/$O$2)*COS(X192/$O$2))))))))))</f>
        <v>0</v>
      </c>
      <c r="Z192" s="36">
        <f>IF($F$11=0,0,IF(OR(((SIN($E$11/$O$2)+COS($F$11/$O$2)*SIN(X192/$O$2))/(SIN($F$11/$O$2)*COS(X192/$O$2)))&gt;1,((SIN($E$11/$O$2)+COS($F$11/$O$2)*SIN(X192/$O$2))/(SIN($F$11/$O$2)*COS(X192/$O$2)))&lt;-1),0,IF(((SIN($E$11/$O$2)+COS($F$11/$O$2)*SIN(X192/$O$2))/(SIN($F$11/$O$2)*COS(X192/$O$2)))=1,0,DEGREES(ACOS((SIN($E$11/$O$2)+COS($F$11/$O$2)*SIN(X192/$O$2))/(SIN($F$11/$O$2)*COS(X192/$O$2)))))))</f>
        <v>0</v>
      </c>
      <c r="AA192" s="32">
        <f t="shared" si="32"/>
        <v>0</v>
      </c>
    </row>
    <row r="193" spans="14:27" ht="12.75">
      <c r="N193" s="30">
        <f t="shared" si="33"/>
        <v>88</v>
      </c>
      <c r="O193" s="34">
        <f>IF($F$9=0,IF(AND($H$9&gt;N193,$G$9&lt;N193),180,0),IF(((-SIN($E$9/$O$2)+COS($F$9/$O$2)*SIN(N193/$O$2))/(SIN($F$9/$O$2)*COS(N193/$O$2)))&gt;1,0,IF(((-SIN($E$9/$O$2)+COS($F$9/$O$2)*SIN(N193/$O$2))/(SIN($F$9/$O$2)*COS(N193/$O$2)))&lt;-1,180,IF(((-SIN($E$9/$O$2)+COS($F$9/$O$2)*SIN(N193/$O$2))/(SIN($F$9/$O$2)*COS(N193/$O$2)))=-1,180,(IF(((-SIN($E$9/$O$2)+COS($F$9/$O$2)*SIN(N193/$O$2))/(SIN($F$9/$O$2)*COS(N193/$O$2)))=1,0,DEGREES(ACOS((-SIN($E$9/$O$2)+COS($F$9/$O$2)*SIN(N193/$O$2))/(SIN($F$9/$O$2)*COS(N193/$O$2))))))))))</f>
        <v>0</v>
      </c>
      <c r="P193" s="34">
        <f>IF($F$9=0,0,IF(OR(((SIN($E$9/$O$2)+COS($F$9/$O$2)*SIN(N193/$O$2))/(SIN($F$9/$O$2)*COS(N193/$O$2)))&gt;1,((SIN($E$9/$O$2)+COS($F$9/$O$2)*SIN(N193/$O$2))/(SIN($F$9/$O$2)*COS(N193/$O$2)))&lt;-1),0,IF(((SIN($E$9/$O$2)+COS($F$9/$O$2)*SIN(N193/$O$2))/(SIN($F$9/$O$2)*COS(N193/$O$2)))=1,0,DEGREES(ACOS((SIN($E$9/$O$2)+COS($F$9/$O$2)*SIN(N193/$O$2))/(SIN($F$9/$O$2)*COS(N193/$O$2)))))))</f>
        <v>0</v>
      </c>
      <c r="Q193" s="32">
        <f t="shared" si="30"/>
        <v>0</v>
      </c>
      <c r="S193" s="30">
        <f t="shared" si="34"/>
        <v>88</v>
      </c>
      <c r="T193" s="34">
        <f>IF($F$10=0,IF(AND($H$10&gt;S193,$G$10&lt;S193),180,0),IF(((-SIN($E$10/$O$2)+COS($F$10/$O$2)*SIN(S193/$O$2))/(SIN($F$10/$O$2)*COS(S193/$O$2)))&gt;1,0,IF(((-SIN($E$10/$O$2)+COS($F$10/$O$2)*SIN(S193/$O$2))/(SIN($F$10/$O$2)*COS(S193/$O$2)))&lt;-1,180,IF(((-SIN($E$10/$O$2)+COS($F$10/$O$2)*SIN(S193/$O$2))/(SIN($F$10/$O$2)*COS(S193/$O$2)))=-1,180,(IF(((-SIN($E$10/$O$2)+COS($F$10/$O$2)*SIN(S193/$O$2))/(SIN($F$10/$O$2)*COS(S193/$O$2)))=1,0,DEGREES(ACOS((-SIN($E$10/$O$2)+COS($F$10/$O$2)*SIN(S193/$O$2))/(SIN($F$10/$O$2)*COS(S193/$O$2))))))))))</f>
        <v>0</v>
      </c>
      <c r="U193" s="36">
        <f>IF($F$10=0,0,IF(OR(((SIN($E$10/$O$2)+COS($F$10/$O$2)*SIN(S193/$O$2))/(SIN($F$10/$O$2)*COS(S193/$O$2)))&gt;1,((SIN($E$10/$O$2)+COS($F$10/$O$2)*SIN(S193/$O$2))/(SIN($F$10/$O$2)*COS(S193/$O$2)))&lt;-1),0,IF(((SIN($E$10/$O$2)+COS($F$10/$O$2)*SIN(S193/$O$2))/(SIN($F$10/$O$2)*COS(S193/$O$2)))=1,0,DEGREES(ACOS((SIN($E$10/$O$2)+COS($F$10/$O$2)*SIN(S193/$O$2))/(SIN($F$10/$O$2)*COS(S193/$O$2)))))))</f>
        <v>0</v>
      </c>
      <c r="V193" s="32">
        <f t="shared" si="31"/>
        <v>0</v>
      </c>
      <c r="X193" s="30">
        <f t="shared" si="35"/>
        <v>88</v>
      </c>
      <c r="Y193" s="34">
        <f>IF($F$11=0,IF(AND($H$11&gt;X193,$G$11&lt;X193),180,0),IF(((-SIN($E$11/$O$2)+COS($F$11/$O$2)*SIN(X193/$O$2))/(SIN($F$11/$O$2)*COS(X193/$O$2)))&gt;1,0,IF(((-SIN($E$11/$O$2)+COS($F$11/$O$2)*SIN(X193/$O$2))/(SIN($F$11/$O$2)*COS(X193/$O$2)))&lt;-1,180,IF(((-SIN($E$11/$O$2)+COS($F$11/$O$2)*SIN(X193/$O$2))/(SIN($F$11/$O$2)*COS(X193/$O$2)))=-1,180,(IF(((-SIN($E$11/$O$2)+COS($F$11/$O$2)*SIN(X193/$O$2))/(SIN($F$11/$O$2)*COS(X193/$O$2)))=1,0,DEGREES(ACOS((-SIN($E$11/$O$2)+COS($F$11/$O$2)*SIN(X193/$O$2))/(SIN($F$11/$O$2)*COS(X193/$O$2))))))))))</f>
        <v>0</v>
      </c>
      <c r="Z193" s="36">
        <f>IF($F$11=0,0,IF(OR(((SIN($E$11/$O$2)+COS($F$11/$O$2)*SIN(X193/$O$2))/(SIN($F$11/$O$2)*COS(X193/$O$2)))&gt;1,((SIN($E$11/$O$2)+COS($F$11/$O$2)*SIN(X193/$O$2))/(SIN($F$11/$O$2)*COS(X193/$O$2)))&lt;-1),0,IF(((SIN($E$11/$O$2)+COS($F$11/$O$2)*SIN(X193/$O$2))/(SIN($F$11/$O$2)*COS(X193/$O$2)))=1,0,DEGREES(ACOS((SIN($E$11/$O$2)+COS($F$11/$O$2)*SIN(X193/$O$2))/(SIN($F$11/$O$2)*COS(X193/$O$2)))))))</f>
        <v>0</v>
      </c>
      <c r="AA193" s="32">
        <f t="shared" si="32"/>
        <v>0</v>
      </c>
    </row>
    <row r="194" spans="14:27" ht="12.75">
      <c r="N194" s="30">
        <f t="shared" si="33"/>
        <v>88.5</v>
      </c>
      <c r="O194" s="34">
        <f>IF($F$9=0,IF(AND($H$9&gt;N194,$G$9&lt;N194),180,0),IF(((-SIN($E$9/$O$2)+COS($F$9/$O$2)*SIN(N194/$O$2))/(SIN($F$9/$O$2)*COS(N194/$O$2)))&gt;1,0,IF(((-SIN($E$9/$O$2)+COS($F$9/$O$2)*SIN(N194/$O$2))/(SIN($F$9/$O$2)*COS(N194/$O$2)))&lt;-1,180,IF(((-SIN($E$9/$O$2)+COS($F$9/$O$2)*SIN(N194/$O$2))/(SIN($F$9/$O$2)*COS(N194/$O$2)))=-1,180,(IF(((-SIN($E$9/$O$2)+COS($F$9/$O$2)*SIN(N194/$O$2))/(SIN($F$9/$O$2)*COS(N194/$O$2)))=1,0,DEGREES(ACOS((-SIN($E$9/$O$2)+COS($F$9/$O$2)*SIN(N194/$O$2))/(SIN($F$9/$O$2)*COS(N194/$O$2))))))))))</f>
        <v>0</v>
      </c>
      <c r="P194" s="34">
        <f>IF($F$9=0,0,IF(OR(((SIN($E$9/$O$2)+COS($F$9/$O$2)*SIN(N194/$O$2))/(SIN($F$9/$O$2)*COS(N194/$O$2)))&gt;1,((SIN($E$9/$O$2)+COS($F$9/$O$2)*SIN(N194/$O$2))/(SIN($F$9/$O$2)*COS(N194/$O$2)))&lt;-1),0,IF(((SIN($E$9/$O$2)+COS($F$9/$O$2)*SIN(N194/$O$2))/(SIN($F$9/$O$2)*COS(N194/$O$2)))=1,0,DEGREES(ACOS((SIN($E$9/$O$2)+COS($F$9/$O$2)*SIN(N194/$O$2))/(SIN($F$9/$O$2)*COS(N194/$O$2)))))))</f>
        <v>0</v>
      </c>
      <c r="Q194" s="32">
        <f t="shared" si="30"/>
        <v>0</v>
      </c>
      <c r="S194" s="30">
        <f t="shared" si="34"/>
        <v>88.5</v>
      </c>
      <c r="T194" s="34">
        <f>IF($F$10=0,IF(AND($H$10&gt;S194,$G$10&lt;S194),180,0),IF(((-SIN($E$10/$O$2)+COS($F$10/$O$2)*SIN(S194/$O$2))/(SIN($F$10/$O$2)*COS(S194/$O$2)))&gt;1,0,IF(((-SIN($E$10/$O$2)+COS($F$10/$O$2)*SIN(S194/$O$2))/(SIN($F$10/$O$2)*COS(S194/$O$2)))&lt;-1,180,IF(((-SIN($E$10/$O$2)+COS($F$10/$O$2)*SIN(S194/$O$2))/(SIN($F$10/$O$2)*COS(S194/$O$2)))=-1,180,(IF(((-SIN($E$10/$O$2)+COS($F$10/$O$2)*SIN(S194/$O$2))/(SIN($F$10/$O$2)*COS(S194/$O$2)))=1,0,DEGREES(ACOS((-SIN($E$10/$O$2)+COS($F$10/$O$2)*SIN(S194/$O$2))/(SIN($F$10/$O$2)*COS(S194/$O$2))))))))))</f>
        <v>0</v>
      </c>
      <c r="U194" s="36">
        <f>IF($F$10=0,0,IF(OR(((SIN($E$10/$O$2)+COS($F$10/$O$2)*SIN(S194/$O$2))/(SIN($F$10/$O$2)*COS(S194/$O$2)))&gt;1,((SIN($E$10/$O$2)+COS($F$10/$O$2)*SIN(S194/$O$2))/(SIN($F$10/$O$2)*COS(S194/$O$2)))&lt;-1),0,IF(((SIN($E$10/$O$2)+COS($F$10/$O$2)*SIN(S194/$O$2))/(SIN($F$10/$O$2)*COS(S194/$O$2)))=1,0,DEGREES(ACOS((SIN($E$10/$O$2)+COS($F$10/$O$2)*SIN(S194/$O$2))/(SIN($F$10/$O$2)*COS(S194/$O$2)))))))</f>
        <v>0</v>
      </c>
      <c r="V194" s="32">
        <f t="shared" si="31"/>
        <v>0</v>
      </c>
      <c r="X194" s="30">
        <f t="shared" si="35"/>
        <v>88.5</v>
      </c>
      <c r="Y194" s="34">
        <f>IF($F$11=0,IF(AND($H$11&gt;X194,$G$11&lt;X194),180,0),IF(((-SIN($E$11/$O$2)+COS($F$11/$O$2)*SIN(X194/$O$2))/(SIN($F$11/$O$2)*COS(X194/$O$2)))&gt;1,0,IF(((-SIN($E$11/$O$2)+COS($F$11/$O$2)*SIN(X194/$O$2))/(SIN($F$11/$O$2)*COS(X194/$O$2)))&lt;-1,180,IF(((-SIN($E$11/$O$2)+COS($F$11/$O$2)*SIN(X194/$O$2))/(SIN($F$11/$O$2)*COS(X194/$O$2)))=-1,180,(IF(((-SIN($E$11/$O$2)+COS($F$11/$O$2)*SIN(X194/$O$2))/(SIN($F$11/$O$2)*COS(X194/$O$2)))=1,0,DEGREES(ACOS((-SIN($E$11/$O$2)+COS($F$11/$O$2)*SIN(X194/$O$2))/(SIN($F$11/$O$2)*COS(X194/$O$2))))))))))</f>
        <v>0</v>
      </c>
      <c r="Z194" s="36">
        <f>IF($F$11=0,0,IF(OR(((SIN($E$11/$O$2)+COS($F$11/$O$2)*SIN(X194/$O$2))/(SIN($F$11/$O$2)*COS(X194/$O$2)))&gt;1,((SIN($E$11/$O$2)+COS($F$11/$O$2)*SIN(X194/$O$2))/(SIN($F$11/$O$2)*COS(X194/$O$2)))&lt;-1),0,IF(((SIN($E$11/$O$2)+COS($F$11/$O$2)*SIN(X194/$O$2))/(SIN($F$11/$O$2)*COS(X194/$O$2)))=1,0,DEGREES(ACOS((SIN($E$11/$O$2)+COS($F$11/$O$2)*SIN(X194/$O$2))/(SIN($F$11/$O$2)*COS(X194/$O$2)))))))</f>
        <v>0</v>
      </c>
      <c r="AA194" s="32">
        <f t="shared" si="32"/>
        <v>0</v>
      </c>
    </row>
    <row r="195" spans="14:27" ht="12.75">
      <c r="N195" s="30">
        <f t="shared" si="33"/>
        <v>89</v>
      </c>
      <c r="O195" s="34">
        <f>IF($F$9=0,IF(AND($H$9&gt;N195,$G$9&lt;N195),180,0),IF(((-SIN($E$9/$O$2)+COS($F$9/$O$2)*SIN(N195/$O$2))/(SIN($F$9/$O$2)*COS(N195/$O$2)))&gt;1,0,IF(((-SIN($E$9/$O$2)+COS($F$9/$O$2)*SIN(N195/$O$2))/(SIN($F$9/$O$2)*COS(N195/$O$2)))&lt;-1,180,IF(((-SIN($E$9/$O$2)+COS($F$9/$O$2)*SIN(N195/$O$2))/(SIN($F$9/$O$2)*COS(N195/$O$2)))=-1,180,(IF(((-SIN($E$9/$O$2)+COS($F$9/$O$2)*SIN(N195/$O$2))/(SIN($F$9/$O$2)*COS(N195/$O$2)))=1,0,DEGREES(ACOS((-SIN($E$9/$O$2)+COS($F$9/$O$2)*SIN(N195/$O$2))/(SIN($F$9/$O$2)*COS(N195/$O$2))))))))))</f>
        <v>0</v>
      </c>
      <c r="P195" s="34">
        <f>IF($F$9=0,0,IF(OR(((SIN($E$9/$O$2)+COS($F$9/$O$2)*SIN(N195/$O$2))/(SIN($F$9/$O$2)*COS(N195/$O$2)))&gt;1,((SIN($E$9/$O$2)+COS($F$9/$O$2)*SIN(N195/$O$2))/(SIN($F$9/$O$2)*COS(N195/$O$2)))&lt;-1),0,IF(((SIN($E$9/$O$2)+COS($F$9/$O$2)*SIN(N195/$O$2))/(SIN($F$9/$O$2)*COS(N195/$O$2)))=1,0,DEGREES(ACOS((SIN($E$9/$O$2)+COS($F$9/$O$2)*SIN(N195/$O$2))/(SIN($F$9/$O$2)*COS(N195/$O$2)))))))</f>
        <v>0</v>
      </c>
      <c r="Q195" s="32">
        <f t="shared" si="30"/>
        <v>0</v>
      </c>
      <c r="S195" s="30">
        <f t="shared" si="34"/>
        <v>89</v>
      </c>
      <c r="T195" s="34">
        <f>IF($F$10=0,IF(AND($H$10&gt;S195,$G$10&lt;S195),180,0),IF(((-SIN($E$10/$O$2)+COS($F$10/$O$2)*SIN(S195/$O$2))/(SIN($F$10/$O$2)*COS(S195/$O$2)))&gt;1,0,IF(((-SIN($E$10/$O$2)+COS($F$10/$O$2)*SIN(S195/$O$2))/(SIN($F$10/$O$2)*COS(S195/$O$2)))&lt;-1,180,IF(((-SIN($E$10/$O$2)+COS($F$10/$O$2)*SIN(S195/$O$2))/(SIN($F$10/$O$2)*COS(S195/$O$2)))=-1,180,(IF(((-SIN($E$10/$O$2)+COS($F$10/$O$2)*SIN(S195/$O$2))/(SIN($F$10/$O$2)*COS(S195/$O$2)))=1,0,DEGREES(ACOS((-SIN($E$10/$O$2)+COS($F$10/$O$2)*SIN(S195/$O$2))/(SIN($F$10/$O$2)*COS(S195/$O$2))))))))))</f>
        <v>0</v>
      </c>
      <c r="U195" s="36">
        <f>IF($F$10=0,0,IF(OR(((SIN($E$10/$O$2)+COS($F$10/$O$2)*SIN(S195/$O$2))/(SIN($F$10/$O$2)*COS(S195/$O$2)))&gt;1,((SIN($E$10/$O$2)+COS($F$10/$O$2)*SIN(S195/$O$2))/(SIN($F$10/$O$2)*COS(S195/$O$2)))&lt;-1),0,IF(((SIN($E$10/$O$2)+COS($F$10/$O$2)*SIN(S195/$O$2))/(SIN($F$10/$O$2)*COS(S195/$O$2)))=1,0,DEGREES(ACOS((SIN($E$10/$O$2)+COS($F$10/$O$2)*SIN(S195/$O$2))/(SIN($F$10/$O$2)*COS(S195/$O$2)))))))</f>
        <v>0</v>
      </c>
      <c r="V195" s="32">
        <f t="shared" si="31"/>
        <v>0</v>
      </c>
      <c r="X195" s="30">
        <f t="shared" si="35"/>
        <v>89</v>
      </c>
      <c r="Y195" s="34">
        <f>IF($F$11=0,IF(AND($H$11&gt;X195,$G$11&lt;X195),180,0),IF(((-SIN($E$11/$O$2)+COS($F$11/$O$2)*SIN(X195/$O$2))/(SIN($F$11/$O$2)*COS(X195/$O$2)))&gt;1,0,IF(((-SIN($E$11/$O$2)+COS($F$11/$O$2)*SIN(X195/$O$2))/(SIN($F$11/$O$2)*COS(X195/$O$2)))&lt;-1,180,IF(((-SIN($E$11/$O$2)+COS($F$11/$O$2)*SIN(X195/$O$2))/(SIN($F$11/$O$2)*COS(X195/$O$2)))=-1,180,(IF(((-SIN($E$11/$O$2)+COS($F$11/$O$2)*SIN(X195/$O$2))/(SIN($F$11/$O$2)*COS(X195/$O$2)))=1,0,DEGREES(ACOS((-SIN($E$11/$O$2)+COS($F$11/$O$2)*SIN(X195/$O$2))/(SIN($F$11/$O$2)*COS(X195/$O$2))))))))))</f>
        <v>0</v>
      </c>
      <c r="Z195" s="36">
        <f>IF($F$11=0,0,IF(OR(((SIN($E$11/$O$2)+COS($F$11/$O$2)*SIN(X195/$O$2))/(SIN($F$11/$O$2)*COS(X195/$O$2)))&gt;1,((SIN($E$11/$O$2)+COS($F$11/$O$2)*SIN(X195/$O$2))/(SIN($F$11/$O$2)*COS(X195/$O$2)))&lt;-1),0,IF(((SIN($E$11/$O$2)+COS($F$11/$O$2)*SIN(X195/$O$2))/(SIN($F$11/$O$2)*COS(X195/$O$2)))=1,0,DEGREES(ACOS((SIN($E$11/$O$2)+COS($F$11/$O$2)*SIN(X195/$O$2))/(SIN($F$11/$O$2)*COS(X195/$O$2)))))))</f>
        <v>0</v>
      </c>
      <c r="AA195" s="32">
        <f t="shared" si="32"/>
        <v>0</v>
      </c>
    </row>
    <row r="196" spans="14:27" ht="12.75">
      <c r="N196" s="30">
        <f t="shared" si="33"/>
        <v>89.5</v>
      </c>
      <c r="O196" s="34">
        <f>IF($F$9=0,IF(AND($H$9&gt;N196,$G$9&lt;N196),180,0),IF(((-SIN($E$9/$O$2)+COS($F$9/$O$2)*SIN(N196/$O$2))/(SIN($F$9/$O$2)*COS(N196/$O$2)))&gt;1,0,IF(((-SIN($E$9/$O$2)+COS($F$9/$O$2)*SIN(N196/$O$2))/(SIN($F$9/$O$2)*COS(N196/$O$2)))&lt;-1,180,IF(((-SIN($E$9/$O$2)+COS($F$9/$O$2)*SIN(N196/$O$2))/(SIN($F$9/$O$2)*COS(N196/$O$2)))=-1,180,(IF(((-SIN($E$9/$O$2)+COS($F$9/$O$2)*SIN(N196/$O$2))/(SIN($F$9/$O$2)*COS(N196/$O$2)))=1,0,DEGREES(ACOS((-SIN($E$9/$O$2)+COS($F$9/$O$2)*SIN(N196/$O$2))/(SIN($F$9/$O$2)*COS(N196/$O$2))))))))))</f>
        <v>0</v>
      </c>
      <c r="P196" s="34">
        <f>IF($F$9=0,0,IF(OR(((SIN($E$9/$O$2)+COS($F$9/$O$2)*SIN(N196/$O$2))/(SIN($F$9/$O$2)*COS(N196/$O$2)))&gt;1,((SIN($E$9/$O$2)+COS($F$9/$O$2)*SIN(N196/$O$2))/(SIN($F$9/$O$2)*COS(N196/$O$2)))&lt;-1),0,IF(((SIN($E$9/$O$2)+COS($F$9/$O$2)*SIN(N196/$O$2))/(SIN($F$9/$O$2)*COS(N196/$O$2)))=1,0,DEGREES(ACOS((SIN($E$9/$O$2)+COS($F$9/$O$2)*SIN(N196/$O$2))/(SIN($F$9/$O$2)*COS(N196/$O$2)))))))</f>
        <v>0</v>
      </c>
      <c r="Q196" s="32">
        <f t="shared" si="30"/>
        <v>0</v>
      </c>
      <c r="S196" s="30">
        <f t="shared" si="34"/>
        <v>89.5</v>
      </c>
      <c r="T196" s="34">
        <f>IF($F$10=0,IF(AND($H$10&gt;S196,$G$10&lt;S196),180,0),IF(((-SIN($E$10/$O$2)+COS($F$10/$O$2)*SIN(S196/$O$2))/(SIN($F$10/$O$2)*COS(S196/$O$2)))&gt;1,0,IF(((-SIN($E$10/$O$2)+COS($F$10/$O$2)*SIN(S196/$O$2))/(SIN($F$10/$O$2)*COS(S196/$O$2)))&lt;-1,180,IF(((-SIN($E$10/$O$2)+COS($F$10/$O$2)*SIN(S196/$O$2))/(SIN($F$10/$O$2)*COS(S196/$O$2)))=-1,180,(IF(((-SIN($E$10/$O$2)+COS($F$10/$O$2)*SIN(S196/$O$2))/(SIN($F$10/$O$2)*COS(S196/$O$2)))=1,0,DEGREES(ACOS((-SIN($E$10/$O$2)+COS($F$10/$O$2)*SIN(S196/$O$2))/(SIN($F$10/$O$2)*COS(S196/$O$2))))))))))</f>
        <v>0</v>
      </c>
      <c r="U196" s="36">
        <f>IF($F$10=0,0,IF(OR(((SIN($E$10/$O$2)+COS($F$10/$O$2)*SIN(S196/$O$2))/(SIN($F$10/$O$2)*COS(S196/$O$2)))&gt;1,((SIN($E$10/$O$2)+COS($F$10/$O$2)*SIN(S196/$O$2))/(SIN($F$10/$O$2)*COS(S196/$O$2)))&lt;-1),0,IF(((SIN($E$10/$O$2)+COS($F$10/$O$2)*SIN(S196/$O$2))/(SIN($F$10/$O$2)*COS(S196/$O$2)))=1,0,DEGREES(ACOS((SIN($E$10/$O$2)+COS($F$10/$O$2)*SIN(S196/$O$2))/(SIN($F$10/$O$2)*COS(S196/$O$2)))))))</f>
        <v>0</v>
      </c>
      <c r="V196" s="32">
        <f t="shared" si="31"/>
        <v>0</v>
      </c>
      <c r="X196" s="30">
        <f t="shared" si="35"/>
        <v>89.5</v>
      </c>
      <c r="Y196" s="34">
        <f>IF($F$11=0,IF(AND($H$11&gt;X196,$G$11&lt;X196),180,0),IF(((-SIN($E$11/$O$2)+COS($F$11/$O$2)*SIN(X196/$O$2))/(SIN($F$11/$O$2)*COS(X196/$O$2)))&gt;1,0,IF(((-SIN($E$11/$O$2)+COS($F$11/$O$2)*SIN(X196/$O$2))/(SIN($F$11/$O$2)*COS(X196/$O$2)))&lt;-1,180,IF(((-SIN($E$11/$O$2)+COS($F$11/$O$2)*SIN(X196/$O$2))/(SIN($F$11/$O$2)*COS(X196/$O$2)))=-1,180,(IF(((-SIN($E$11/$O$2)+COS($F$11/$O$2)*SIN(X196/$O$2))/(SIN($F$11/$O$2)*COS(X196/$O$2)))=1,0,DEGREES(ACOS((-SIN($E$11/$O$2)+COS($F$11/$O$2)*SIN(X196/$O$2))/(SIN($F$11/$O$2)*COS(X196/$O$2))))))))))</f>
        <v>0</v>
      </c>
      <c r="Z196" s="36">
        <f>IF($F$11=0,0,IF(OR(((SIN($E$11/$O$2)+COS($F$11/$O$2)*SIN(X196/$O$2))/(SIN($F$11/$O$2)*COS(X196/$O$2)))&gt;1,((SIN($E$11/$O$2)+COS($F$11/$O$2)*SIN(X196/$O$2))/(SIN($F$11/$O$2)*COS(X196/$O$2)))&lt;-1),0,IF(((SIN($E$11/$O$2)+COS($F$11/$O$2)*SIN(X196/$O$2))/(SIN($F$11/$O$2)*COS(X196/$O$2)))=1,0,DEGREES(ACOS((SIN($E$11/$O$2)+COS($F$11/$O$2)*SIN(X196/$O$2))/(SIN($F$11/$O$2)*COS(X196/$O$2)))))))</f>
        <v>0</v>
      </c>
      <c r="AA196" s="32">
        <f t="shared" si="32"/>
        <v>0</v>
      </c>
    </row>
    <row r="197" spans="14:27" ht="13.5" thickBot="1">
      <c r="N197" s="31">
        <f t="shared" si="33"/>
        <v>90</v>
      </c>
      <c r="O197" s="35">
        <f>IF($F$9=0,IF(AND($H$9&gt;N197,$G$9&lt;N197),180,0),IF(((-SIN($E$9/$O$2)+COS($F$9/$O$2)*SIN(N197/$O$2))/(SIN($F$9/$O$2)*COS(N197/$O$2)))&gt;1,0,IF(((-SIN($E$9/$O$2)+COS($F$9/$O$2)*SIN(N197/$O$2))/(SIN($F$9/$O$2)*COS(N197/$O$2)))&lt;-1,180,IF(((-SIN($E$9/$O$2)+COS($F$9/$O$2)*SIN(N197/$O$2))/(SIN($F$9/$O$2)*COS(N197/$O$2)))=-1,180,(IF(((-SIN($E$9/$O$2)+COS($F$9/$O$2)*SIN(N197/$O$2))/(SIN($F$9/$O$2)*COS(N197/$O$2)))=1,0,DEGREES(ACOS((-SIN($E$9/$O$2)+COS($F$9/$O$2)*SIN(N197/$O$2))/(SIN($F$9/$O$2)*COS(N197/$O$2))))))))))</f>
        <v>0</v>
      </c>
      <c r="P197" s="35">
        <f>IF($F$9=0,0,IF(OR(((SIN($E$9/$O$2)+COS($F$9/$O$2)*SIN(N197/$O$2))/(SIN($F$9/$O$2)*COS(N197/$O$2)))&gt;1,((SIN($E$9/$O$2)+COS($F$9/$O$2)*SIN(N197/$O$2))/(SIN($F$9/$O$2)*COS(N197/$O$2)))&lt;-1),0,IF(((SIN($E$9/$O$2)+COS($F$9/$O$2)*SIN(N197/$O$2))/(SIN($F$9/$O$2)*COS(N197/$O$2)))=1,0,DEGREES(ACOS((SIN($E$9/$O$2)+COS($F$9/$O$2)*SIN(N197/$O$2))/(SIN($F$9/$O$2)*COS(N197/$O$2)))))))</f>
        <v>0</v>
      </c>
      <c r="Q197" s="33">
        <f t="shared" si="30"/>
        <v>0</v>
      </c>
      <c r="S197" s="31">
        <f t="shared" si="34"/>
        <v>90</v>
      </c>
      <c r="T197" s="35">
        <f>IF($F$10=0,IF(AND($H$10&gt;S197,$G$10&lt;S197),180,0),IF(((-SIN($E$10/$O$2)+COS($F$10/$O$2)*SIN(S197/$O$2))/(SIN($F$10/$O$2)*COS(S197/$O$2)))&gt;1,0,IF(((-SIN($E$10/$O$2)+COS($F$10/$O$2)*SIN(S197/$O$2))/(SIN($F$10/$O$2)*COS(S197/$O$2)))&lt;-1,180,IF(((-SIN($E$10/$O$2)+COS($F$10/$O$2)*SIN(S197/$O$2))/(SIN($F$10/$O$2)*COS(S197/$O$2)))=-1,180,(IF(((-SIN($E$10/$O$2)+COS($F$10/$O$2)*SIN(S197/$O$2))/(SIN($F$10/$O$2)*COS(S197/$O$2)))=1,0,DEGREES(ACOS((-SIN($E$10/$O$2)+COS($F$10/$O$2)*SIN(S197/$O$2))/(SIN($F$10/$O$2)*COS(S197/$O$2))))))))))</f>
        <v>0</v>
      </c>
      <c r="U197" s="37">
        <f>IF($F$10=0,0,IF(OR(((SIN($E$10/$O$2)+COS($F$10/$O$2)*SIN(S197/$O$2))/(SIN($F$10/$O$2)*COS(S197/$O$2)))&gt;1,((SIN($E$10/$O$2)+COS($F$10/$O$2)*SIN(S197/$O$2))/(SIN($F$10/$O$2)*COS(S197/$O$2)))&lt;-1),0,IF(((SIN($E$10/$O$2)+COS($F$10/$O$2)*SIN(S197/$O$2))/(SIN($F$10/$O$2)*COS(S197/$O$2)))=1,0,DEGREES(ACOS((SIN($E$10/$O$2)+COS($F$10/$O$2)*SIN(S197/$O$2))/(SIN($F$10/$O$2)*COS(S197/$O$2)))))))</f>
        <v>0</v>
      </c>
      <c r="V197" s="33">
        <f t="shared" si="31"/>
        <v>0</v>
      </c>
      <c r="X197" s="31">
        <f t="shared" si="35"/>
        <v>90</v>
      </c>
      <c r="Y197" s="35">
        <f>IF($F$11=0,IF(AND($H$11&gt;X197,$G$11&lt;X197),180,0),IF(((-SIN($E$11/$O$2)+COS($F$11/$O$2)*SIN(X197/$O$2))/(SIN($F$11/$O$2)*COS(X197/$O$2)))&gt;1,0,IF(((-SIN($E$11/$O$2)+COS($F$11/$O$2)*SIN(X197/$O$2))/(SIN($F$11/$O$2)*COS(X197/$O$2)))&lt;-1,180,IF(((-SIN($E$11/$O$2)+COS($F$11/$O$2)*SIN(X197/$O$2))/(SIN($F$11/$O$2)*COS(X197/$O$2)))=-1,180,(IF(((-SIN($E$11/$O$2)+COS($F$11/$O$2)*SIN(X197/$O$2))/(SIN($F$11/$O$2)*COS(X197/$O$2)))=1,0,DEGREES(ACOS((-SIN($E$11/$O$2)+COS($F$11/$O$2)*SIN(X197/$O$2))/(SIN($F$11/$O$2)*COS(X197/$O$2))))))))))</f>
        <v>0</v>
      </c>
      <c r="Z197" s="37">
        <f>IF($F$11=0,0,IF(OR(((SIN($E$11/$O$2)+COS($F$11/$O$2)*SIN(X197/$O$2))/(SIN($F$11/$O$2)*COS(X197/$O$2)))&gt;1,((SIN($E$11/$O$2)+COS($F$11/$O$2)*SIN(X197/$O$2))/(SIN($F$11/$O$2)*COS(X197/$O$2)))&lt;-1),0,IF(((SIN($E$11/$O$2)+COS($F$11/$O$2)*SIN(X197/$O$2))/(SIN($F$11/$O$2)*COS(X197/$O$2)))=1,0,DEGREES(ACOS((SIN($E$11/$O$2)+COS($F$11/$O$2)*SIN(X197/$O$2))/(SIN($F$11/$O$2)*COS(X197/$O$2)))))))</f>
        <v>0</v>
      </c>
      <c r="AA197" s="33">
        <f t="shared" si="32"/>
        <v>0</v>
      </c>
    </row>
  </sheetData>
  <mergeCells count="8">
    <mergeCell ref="X14:AA14"/>
    <mergeCell ref="N13:Q13"/>
    <mergeCell ref="X13:AA13"/>
    <mergeCell ref="S13:V13"/>
    <mergeCell ref="A6:C6"/>
    <mergeCell ref="N1:P1"/>
    <mergeCell ref="N14:Q14"/>
    <mergeCell ref="S14:V14"/>
  </mergeCells>
  <printOptions/>
  <pageMargins left="0.5" right="0.5" top="0.5" bottom="0.5" header="0" footer="0"/>
  <pageSetup horizontalDpi="600" verticalDpi="600" orientation="portrait" scale="7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AShao</cp:lastModifiedBy>
  <cp:lastPrinted>2012-04-11T16:59:47Z</cp:lastPrinted>
  <dcterms:created xsi:type="dcterms:W3CDTF">2010-03-23T17:43:25Z</dcterms:created>
  <dcterms:modified xsi:type="dcterms:W3CDTF">2012-04-11T16:59:56Z</dcterms:modified>
  <cp:category/>
  <cp:version/>
  <cp:contentType/>
  <cp:contentStatus/>
</cp:coreProperties>
</file>